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C:\Users\arnelc\Desktop\PROVEDBA EN.OBNOVE\## NABAVA ##\00_DOK. O NABAVI - Izvođač\34_B.Cetina 4\"/>
    </mc:Choice>
  </mc:AlternateContent>
  <xr:revisionPtr revIDLastSave="0" documentId="13_ncr:1_{FC4FAF41-8869-4B27-9D65-17287AC437F5}" xr6:coauthVersionLast="40" xr6:coauthVersionMax="40" xr10:uidLastSave="{00000000-0000-0000-0000-000000000000}"/>
  <bookViews>
    <workbookView xWindow="-120" yWindow="-120" windowWidth="21840" windowHeight="13140" xr2:uid="{00000000-000D-0000-FFFF-FFFF00000000}"/>
  </bookViews>
  <sheets>
    <sheet name="TROŠKOVNIK-B.Cetina 4-GRUPA 1" sheetId="1" r:id="rId1"/>
  </sheets>
  <definedNames>
    <definedName name="OLE_LINK1_1">'TROŠKOVNIK-B.Cetina 4-GRUPA 1'!#REF!</definedName>
    <definedName name="_xlnm.Print_Area" localSheetId="0">'TROŠKOVNIK-B.Cetina 4-GRUPA 1'!$A$1:$H$420</definedName>
  </definedNames>
  <calcPr calcId="181029"/>
</workbook>
</file>

<file path=xl/calcChain.xml><?xml version="1.0" encoding="utf-8"?>
<calcChain xmlns="http://schemas.openxmlformats.org/spreadsheetml/2006/main">
  <c r="H89" i="1" l="1"/>
  <c r="H293" i="1" l="1"/>
  <c r="H371" i="1"/>
  <c r="H266" i="1" l="1"/>
  <c r="H379" i="1" l="1"/>
  <c r="H363" i="1"/>
  <c r="H367" i="1"/>
  <c r="H352" i="1"/>
  <c r="H350" i="1"/>
  <c r="H365" i="1"/>
  <c r="H254" i="1"/>
  <c r="H252" i="1"/>
  <c r="H342" i="1" l="1"/>
  <c r="H340" i="1"/>
  <c r="H264" i="1" l="1"/>
  <c r="H260" i="1"/>
  <c r="H381" i="1"/>
  <c r="H377" i="1"/>
  <c r="H373" i="1"/>
  <c r="H369" i="1"/>
  <c r="H358" i="1"/>
  <c r="H356" i="1"/>
  <c r="H354" i="1"/>
  <c r="H348" i="1"/>
  <c r="H346" i="1"/>
  <c r="H344" i="1"/>
  <c r="H338" i="1"/>
  <c r="H384" i="1" l="1"/>
  <c r="H391" i="1" s="1"/>
  <c r="H394" i="1" s="1"/>
  <c r="H406" i="1" s="1"/>
  <c r="H396" i="1" l="1"/>
  <c r="H399" i="1" s="1"/>
  <c r="H93" i="1"/>
  <c r="H262" i="1"/>
  <c r="H155" i="1" l="1"/>
  <c r="H99" i="1"/>
  <c r="H239" i="1" l="1"/>
  <c r="H221" i="1"/>
  <c r="H215" i="1" l="1"/>
  <c r="H219" i="1" l="1"/>
  <c r="H213" i="1" l="1"/>
  <c r="H183" i="1"/>
  <c r="H235" i="1" l="1"/>
  <c r="H229" i="1"/>
  <c r="H101" i="1" l="1"/>
  <c r="H95" i="1" l="1"/>
  <c r="H277" i="1"/>
  <c r="H280" i="1" s="1"/>
  <c r="H171" i="1"/>
  <c r="H287" i="1"/>
  <c r="H258" i="1"/>
  <c r="H231" i="1"/>
  <c r="H211" i="1"/>
  <c r="H205" i="1"/>
  <c r="H203" i="1"/>
  <c r="H318" i="1" l="1"/>
  <c r="H165" i="1"/>
  <c r="H127" i="1" l="1"/>
  <c r="H125" i="1"/>
  <c r="H97" i="1"/>
  <c r="H91" i="1" l="1"/>
  <c r="H131" i="1"/>
  <c r="H133" i="1"/>
  <c r="H135" i="1"/>
  <c r="H141" i="1"/>
  <c r="H143" i="1"/>
  <c r="H145" i="1"/>
  <c r="H167" i="1"/>
  <c r="H169" i="1"/>
  <c r="H173" i="1"/>
  <c r="H185" i="1"/>
  <c r="H209" i="1"/>
  <c r="H233" i="1"/>
  <c r="H237" i="1"/>
  <c r="H256" i="1"/>
  <c r="H268" i="1"/>
  <c r="H285" i="1"/>
  <c r="H289" i="1"/>
  <c r="H291" i="1"/>
  <c r="H295" i="1"/>
  <c r="H176" i="1" l="1"/>
  <c r="H310" i="1" s="1"/>
  <c r="H271" i="1"/>
  <c r="H242" i="1"/>
  <c r="H148" i="1"/>
  <c r="H298" i="1"/>
  <c r="H319" i="1" s="1"/>
  <c r="H316" i="1"/>
  <c r="H320" i="1" s="1"/>
  <c r="H311" i="1"/>
  <c r="H309" i="1"/>
  <c r="H312" i="1" l="1"/>
  <c r="H323" i="1" l="1"/>
  <c r="H325" i="1" l="1"/>
  <c r="H328" i="1" s="1"/>
  <c r="H404" i="1"/>
  <c r="H409" i="1" s="1"/>
  <c r="H411" i="1" l="1"/>
  <c r="G414" i="1" s="1"/>
</calcChain>
</file>

<file path=xl/sharedStrings.xml><?xml version="1.0" encoding="utf-8"?>
<sst xmlns="http://schemas.openxmlformats.org/spreadsheetml/2006/main" count="540" uniqueCount="215">
  <si>
    <t>A.III. Ukupno :</t>
  </si>
  <si>
    <t>A.III.FASADA</t>
  </si>
  <si>
    <t>B.I.  LIMARSKI RADOVI</t>
  </si>
  <si>
    <t>PDV 25%</t>
  </si>
  <si>
    <t>SVEUKUPNO</t>
  </si>
  <si>
    <t>B.I.LIMARSKI RADOVI</t>
  </si>
  <si>
    <t>B. I. Ukupno :</t>
  </si>
  <si>
    <t>Radove može izvoditi samo kvalificirana i obučena radna snaga. Svi radnici morju imati liječničku svjedožbu koja im dopušta rad na velikoj visini.Sve mora biti kvalitetno i solidno izvedeno, a ugrađeni dijelovi moraju djelovati kao homogeno srašteni s podlogom ugradbe.  Za sve radove dobave i ugradbe svojih kooperanata i dobavljača, investitoru garantira  iskjlučivo izvoditelj, kao ugovoreni nosioc svih radova. Izvoditelj u potpunosti odgovara za ispravnost izvršene isporuke svih ugrađenih elemenata, jedini je odgovoran za eventualno loš rad ili lošu kvalitetu dobavljenog matrijala ugradbe, bilo krivnjom trgovačke mreže ili svojih kooperanata</t>
  </si>
  <si>
    <t xml:space="preserve">Utovar na kamion i odvoz iskopanog i ruševnog materijala. Obračun po m3, u rasutom stanju (koef.rastresitosti 1,25) uključujući troškove deponije. </t>
  </si>
  <si>
    <t>Zidarska pripomoć kod izvođenja obrtničkih radova koji se nisu mogli predvidjeti.Uključuje sav materijal i rad. Obračun po R.S. KV zidara.</t>
  </si>
  <si>
    <t>B.III. Ukupno :</t>
  </si>
  <si>
    <t>A. GRAĐEVINSKI RADOVI</t>
  </si>
  <si>
    <t>kn</t>
  </si>
  <si>
    <t>kom</t>
  </si>
  <si>
    <t>a'</t>
  </si>
  <si>
    <t>m2</t>
  </si>
  <si>
    <t>7.</t>
  </si>
  <si>
    <t>RS</t>
  </si>
  <si>
    <t>m3</t>
  </si>
  <si>
    <t>A.I.Ukupno :</t>
  </si>
  <si>
    <t>3.</t>
  </si>
  <si>
    <t>mt</t>
  </si>
  <si>
    <t>4.</t>
  </si>
  <si>
    <t>5.</t>
  </si>
  <si>
    <t>6.</t>
  </si>
  <si>
    <t>1.</t>
  </si>
  <si>
    <t>2.</t>
  </si>
  <si>
    <t>B.OBRTNIČKI RADOVI</t>
  </si>
  <si>
    <t>R E K A P I T U L A C I J A</t>
  </si>
  <si>
    <t>A. UKUPNO :</t>
  </si>
  <si>
    <t>B. UKUPNO :</t>
  </si>
  <si>
    <t>OPĆI UVJETI ZA IZVOĐENJE RADOVA OBUHVAĆENIH OVIM TROŠKOVNIKOM</t>
  </si>
  <si>
    <t>1. OPĆI UVJETI</t>
  </si>
  <si>
    <t>1.1. Jedinične cijene</t>
  </si>
  <si>
    <t xml:space="preserve">Jedinične cijene pojedinih stavki radova sadržavaju odštetu za potpuno dogotovljen rad, dakle za sav ugrađeni materijal uključujući komponente za montažu, prefabricirane elemente, gotove proizvode i sl., za svu potrebnu radnu snagu, za sve pripremne, pomoćne i završne radove na objektu, sve interne i vanjske transporte, pretovare i deponiranja materijala i za sve troškove koji se pojave u bilo kojem obliku za potrebe izvedbe ugovorenih radova.
Jedinične, cijene putem  faktora, izvođača obuhvaćaju i slijedeće troškove:
- sve režijske troškove gradilišta i poduzeća, te sve troškove prouzročene općim, tehničkim i posebnim uvjetima ovog troškovnika;
-  sve troškove potrebnih predradnji za osnivanje gradilišta, te za svaki pojedinačni rad;
- sve troškove vezane na zimske i ljetne uvjete izvođenja radova, ovisno o ugovorenim rokovima izvedbe objekta;
- sve troškove prenosa istovara i utovara građevinskog materijala na gradilištu;
- troškove i takse privremenih priključaka instalacija vodovoda, kanalizacije, elektrike i telefona;
- sve troškove osiguranja nesmetanog prometa vozila i pješaka, troškove prometnih rješenja i signalizacije;
- sve troškove zaštite na radu za sve zaposlene djelatnike;
- sve troškove pomoćnih sredstava, alata,skela oplata, strojeva, troškove najma istih i slično;
- sve troškove čuvanja raslinja, podzemnih i nadzemnih instalacija i susjednih objekata, uključujući sva potrebna zaštitna sredstva;
- sve troškove izrade uzoraka boja materijala i obrada;
- sve troškove čišćenja gradilišta u toku radova;
- sve troškove ispitivanja kvalitete radova i pribavljanja atesta;
- sve troškove vezane na zatvaranje gradilišta, otklanjanje svih otpadaka i ostataka materijala, inventara, </t>
  </si>
  <si>
    <t>1.2. Izvedba prema projektu i eventualne izmjene</t>
  </si>
  <si>
    <t>Izvoditelj ne može mjenjati dijelove izvedbe i detalje iz projekta bez odobrenja autora projekta.</t>
  </si>
  <si>
    <t>1.3. Osiguranje radova</t>
  </si>
  <si>
    <t>Izvoditelj je dužan o svom trošku osigurati radove i objekt od štetnog upliva vremenskih i elementarnih nepogoda i svih ostalih mogućih šteta i oštećenja za vrijeme trajanja ugovorenih radova, sve do uspješnog tehničkog prijema, odnosno ishođenja uporabne dozvole.
Svaka šteta koja bi bila prouzročena na gradilištu u toku izvođenja radova, na susjednim  objektima ili prometnicama, vozilima ili pješacima, pada na teret izvoditelja koji je dužan nastalu štetu odstraniti ili nadoknaditi u najkraćem mogućem vremenu.</t>
  </si>
  <si>
    <t>1.4. Čuvanje gradilišta</t>
  </si>
  <si>
    <t>Izvoditelj je dužan o svom trošku osigurati čuvanje gradilišta, svih postrojenja, objekata, materijala, alata strojeva i sl., kako svojih tako i kooperanata. Nadzor na čuvanju pada na teret izvoditelja i on je odgovoran za svaku štetu ili krađu nastalu s ovog osnova.</t>
  </si>
  <si>
    <t>Sve odredbe ovih uvjeta smatraju se sastavnim dijelom svakog dijela i svake stavke ovog trošovnika. Opća napomena ispred pojedinih grupa radova odnosi se na sve stavke toga dijela troškovnika, ukoliko opisom  same stavke  nije drukčije definirano.
Prije unošenja cijena izvoditelj  je dužan detaljno se upoznati sa tehničkom dokumentacijom i lokacijom. Svi radovi obuhvaćeni troškovnikom  moraju se izvesti u svemu po općim i pojedinačnim opisima iz troškovnika, nacrtima i shemama, te prema uputama autora projekta i nadzornog inžinjera.</t>
  </si>
  <si>
    <t>1.5. Postrojenja za rad</t>
  </si>
  <si>
    <t>Izvoditelj je dužan izvesti sva potrebna postrojenja za rad kao skele, potporne i zaštitne  ograde, dizalice i skladišta, te dobaviti i postaviti potrebne strojeve, odnosno potreban pribor i alat. Izvoditelj je dužan poduzeti sve mjere sigurnosti, tako da ne bude nikakvih smetnji i opasnosti po život i zdravlje zaposlenih djelatnika, osoblja i prolaznika.</t>
  </si>
  <si>
    <t>1.6. Kvaliteta izvedbe radova</t>
  </si>
  <si>
    <t>1.7. Čišćenje gradilišta</t>
  </si>
  <si>
    <t>Tijekom izvođenja radova gradilište se mora održavati u najvećem mogućem redu i čistoći.</t>
  </si>
  <si>
    <t>1.8. Atesti za izvedene radove</t>
  </si>
  <si>
    <t>Izvoditelj je dužan dobaviti sve propisima, opisom radova te programom kontrole i osiguranja kakvoće  predviđene ateste o ispitivanju upotrebljenih materijala, konstrukcija i instalacija i dostaviti ih investitoru kod primopredaje.</t>
  </si>
  <si>
    <t>1.9.Obračun izvedenih radova</t>
  </si>
  <si>
    <t>Način obračuna određuju ugovorom  investitor i izvoditelj. U opisu radova opisan je način kako i iz kojih se materijala imaju izvesti pojedini radovi. Za slučaj da opis pojedinih radova po mišljenju izvoditelja ili bilo kojeg trećeg lica nije potpun, izvoditelj je predmetne radove dužan izvesti svrsishodno i u skladu s važećim normama i standardima, te prema  običajima, pravilima i uzancama. Za sve tako izvedene radove izvoditelj nema pravo na bilo kakvu dodatnu odštetu ili promjenu jedinične cijene dane u ponudi, ukoliko to nije naglasio u posebnom podnesku prilikom podnošenja ponude za izvedbu predmetnih radova. Način obračunavanja  izvedenih radova određen je opisom radova. U slučaju nedovoljno ili nejasno opisanog načina obračuna, primjeniti će se odredbe važećih normi, standarda i propisa.</t>
  </si>
  <si>
    <t>2. TEHNIČKI UVJETI ZA IZVEDBU RADOVA</t>
  </si>
  <si>
    <t>2.1. Prilikom izvedbe ugovorenih radova izvoditelj je dužan pridržavati se odredbi važećih propisa normi, standarda i uzanci, te sve radove izvesti kvalitetno i solidno.</t>
  </si>
  <si>
    <t>2.2. Nekvalitetno izvedeni radovi neće se obračunavati sve dok se ne otklone nedostaci. Obračunati i isplatiti se može samo one stavke iz opisa radova za koje je ustanovljeno da su izvedene u potpunosti kvalitetno</t>
  </si>
  <si>
    <t>2.3. Ukoliko izvoditelj  do primopredaje objekta ne otkloni uočene nedostatke, a isti nemaju utjecaja na stabilnost i sigurnost izvedenih radova, svi neotklonjeni nedostaci sanirati će se na teret izvoditelja ili će se kod konačnog obračuna odrediti umanjena vrijednost jediničnih cijena za ustanovljene nedostatke</t>
  </si>
  <si>
    <t>2.4. Svi djelovi izvedenih radova, bilo kao zasebni elementi ili objekti, bilo kao sklopovi, moraju biti izvedeni tako da potpuno odgovaraju namjenjenoj funkciji. Ukoliko bilo koji dio objekta, ne može biti u funkciji zbog propusta projekta, a na taj propust izvoditelj nije ukazao prije potpisivanja ugovora o izvođenju radova, dužan je taj dio dovesti u funkciju o svom trošku</t>
  </si>
  <si>
    <t>A.II. ZIDARSKI  RADOVI</t>
  </si>
  <si>
    <t>A.II. ZIDARSKI RADOVI</t>
  </si>
  <si>
    <t>A.II. Ukupno :</t>
  </si>
  <si>
    <t>A.III. FASADA</t>
  </si>
  <si>
    <t>A.I. RUŠENJA, DEMONTAŽE, ISKOPI I ODVOZ</t>
  </si>
  <si>
    <t>A.I. RUŠENJA DEMONTAŽE ISKOPI I ODVOZ</t>
  </si>
  <si>
    <t>Rušenje,razbijanje betonske podloge pločnika oko objekta radi izrade upojnih bunara za kondenzat. Obračun po m2, bez obzira na debljinu bet.podloge.</t>
  </si>
  <si>
    <t>Dobava granuliranog kamenog materijala i izrada upojnih bunara za kondenzat. Obračun po komadu.</t>
  </si>
  <si>
    <t>Popravak betonskog pločnika nakon izrade upojnih bunara za kondenzat. Izvesti betonom C16/25. Obračun po m2.</t>
  </si>
  <si>
    <t xml:space="preserve">B. OBRTNIČKI RADOVI  </t>
  </si>
  <si>
    <t>Napomena</t>
  </si>
  <si>
    <t>Montaža prije demontiranih vanjskih jedinica "Split" klima uređaja. Spajanje sa unutrašnjim jedinicama,punjenje plinom i podešavanje za ispravan rad. Za svaku klima jedinicu potrebno je pribaviti novi nosač s dužim konzolama. Nosači se montiraju na nosivi zid prije izrade fasade. Pri izradi fasade izvođač mora strogo voditi računa da se prodori cijevi i kablova kroz fasadno platno dobro brtve kako ne bi došlo do prodora vode u izolacioni sloj. Obračun po komadu. Jediničnom cijenom obuhvaćeni su radovi navedeni u opisu ove stavke. Ukoliko klima uređaj treba servis ili popravak, troškovi tih radova terete vlasnika uređaja.</t>
  </si>
  <si>
    <r>
      <t xml:space="preserve">Izrada odvoda kondenzata od vertikala do upojnih bunara. Izvesti PVC cijevima </t>
    </r>
    <r>
      <rPr>
        <sz val="10"/>
        <rFont val="Symbol"/>
        <family val="1"/>
        <charset val="2"/>
      </rPr>
      <t>f</t>
    </r>
    <r>
      <rPr>
        <sz val="10"/>
        <rFont val="Arial"/>
        <family val="2"/>
        <charset val="238"/>
      </rPr>
      <t xml:space="preserve"> 50 mm. Obračun po mt uključujući fazonske komade.</t>
    </r>
  </si>
  <si>
    <t>Iskop terena III. i IV. kategorije za izradu upojnih bunara i kanala za odvod kondenzata. Kanal za PVC cijev f 75 mm.  Upojni bunar presjeka 80 cm i dubine 100 cm. Jedinična cijena m3 uključuje i zatrpavanje materijalom od iskopa nakon izrade kam.nabačaja bunara.</t>
  </si>
  <si>
    <t>Demontaža limarije. Limarija od pocinčanog čeličnog lima. Obračun po mt.</t>
  </si>
  <si>
    <t>Demontaža vanjskih jedinica klima uređaja. Označavanje prema vlasnicima, prenos i deponiranje do ponovne ugradbe. Obračun po komadu.</t>
  </si>
  <si>
    <t>8.</t>
  </si>
  <si>
    <t>9.</t>
  </si>
  <si>
    <t>Izrada hidroizolacije po vrhu izolirajućeg sloja mineralne vune (atika i prozorske klupčice). Izvesti   polimercementnim premazom u dva sloja uz armiranje staklenom mrežicom. Izvesti u potpunosti prema uputama proizvođača. Nakon sušenja površinu dodatno premazati hidroizolacijskim premazom.Obračun po mt. Izolacioni sloj vune debljine 10 cm.</t>
  </si>
  <si>
    <t>Sve prodore kroz fasadno platno, cijevi, kablovi  i nosači vanjskih klima jedinica i oduške plinskih bojlera potrebno je brtviti odgovarajućim kitovima za garantiranu vodonepropusnost. Obračun po m2. Otvori površine do 3 m2 se ne odbijaju.Kod otvora površine preko 3 m2 odbija se površina koja prelazi 3 m2. Špalete se ne dodaju. Kod izvedbe sustava potrebno je pridržavati se uputstva proizvođača.</t>
  </si>
  <si>
    <t>a.) Stambeni dio, katovi</t>
  </si>
  <si>
    <t>b.) Prizemlje</t>
  </si>
  <si>
    <t>b.) Sokl fasade u kontaktu s tlom</t>
  </si>
  <si>
    <t>Dobava i postava okapnog PVC profila na donje rubove podgleda lođa .Obračun po mt.</t>
  </si>
  <si>
    <t>Razne manje montaže, kućni broj,  ormarić parlafona, rasvjeta ulaza isl. Obračun po RS VKV radnika.</t>
  </si>
  <si>
    <t>B.II.  BRAVARSKI RADOVI</t>
  </si>
  <si>
    <t xml:space="preserve"> Po dnu fasadne površine, odnosno po gornjem rubu podnožja - sokla fasade postavlja se podnožni aluminijski "sockel-profil" širine kao i debljina izolacije. Profil se pričvršćuje u bet. zid vijcima od inox čelika na svakih 40 cm. Prije lijepljenja ploča površine se grundira sredstvom koje propisuje proizvođač ljepila,</t>
  </si>
  <si>
    <t>Pranje i čišćenje naprijed demontiranog spuštenog stropa i njegova ponovna montaža. Obračun po m2 uključujući laku skelu.</t>
  </si>
  <si>
    <t>B.III. LIČILAČKI RADOVI</t>
  </si>
  <si>
    <t>Demontaža spuštenog stropa nad ulazom u prizemlje. Strop od alu. lamela tipa "Dampa". Strop se demontira radi postave toplinske izolacije na podgled ulaza. Pažljiva demontaža i deponiranje do ponovne montaže. Obračun po m2 uključujući laku skelu.</t>
  </si>
  <si>
    <t>Uklanjanje završnog dekorativnog sloja, odnosno naličja na neizoliranim površinama fasade. U svemu ostalom kao prethodna stavka.</t>
  </si>
  <si>
    <t xml:space="preserve">Dobava i montaža cijevne fasadne skele. Skela izvedena prema svim pravilima zaštite na radu. Izvođač je dužan naručiti statički proračun skele i nadzor statičara  nad izradom skele. Jedinična cijena uključuje jutene zavjese i naknadnu demontažu i čišćenje skele. Obračun po m2. </t>
  </si>
  <si>
    <t xml:space="preserve">Sve jedinične cijene ovog poglavlja troškovnika sadrže prenos ruševnog i suvišnog materijala  sa krovne površine na teren do mjesta pristupačnog kamionu, te njegovo deponiranje do odvoza. Uz demontažu TV antena satelitskih i drugih, stanari će također ukloniti užad za sušenje rublja sa pričvrsnim kukama, odnosno sve elemente koji smetaju izvođenju fasade.  Ostakljene stijene lođa, stanari su dužni demontirati prije izvedbe radova na fasadi, te ih po želji naknadno montirati na vlastiti trošak. U protivnom, stijene će demontirati izvođač radova kroz stavku naknadnih radova. </t>
  </si>
  <si>
    <t>b.) Demontaža spoja vertikalne površine i ravnog krova dogradnje na sjevernoj fasadi. Komplet sa demontažom PUC-lajsne. Demontira se samo PUC lajsna.</t>
  </si>
  <si>
    <t xml:space="preserve">Drugi sloj nanijeti najkasnije 24 sata od umetanja mrežice tako da položaj mrežice bude u gornjoj trećini armaturnog sloja. Na površini sloja ne smiju se vidjeti niti ocrtavati obrisi mrežice.  </t>
  </si>
  <si>
    <r>
      <t xml:space="preserve">Dobava izrada i postava odvoda kondenzata sa vanjskih jedinica klima uređaja. Izvesti Cu cijevima </t>
    </r>
    <r>
      <rPr>
        <sz val="10"/>
        <rFont val="Symbol"/>
        <family val="1"/>
        <charset val="2"/>
      </rPr>
      <t>f</t>
    </r>
    <r>
      <rPr>
        <sz val="10"/>
        <rFont val="Arial"/>
        <family val="2"/>
        <charset val="238"/>
      </rPr>
      <t xml:space="preserve"> 35 x 1 mm prema EN 1057. Na izoliranom dijelu fasade cijevi se polažu ispod izolacionog sloja mineralne vune.Pričvršćuju se za zid PP obujmicama s tiplom na svakih 2,0 mt. Izvodi se ukupno  10 vertikala po fasadi. (Po 3 vertikala na istočnoj i zapadnoj fasadi, 2 vertikale na južnoj i dvije na sjevernoj fasadi). Na svakoj vertikali u visini priključka kondenzata ugrađuje se fazonski komad za priključak. Sve komplet finalno montirano uz garantiranu vodonepropusnost. Obračun po mt. uključujući fazonske komade.</t>
    </r>
  </si>
  <si>
    <t>B.IV. MONTAŽERSKI RADOVI</t>
  </si>
  <si>
    <t>B.IV. Ukupno :</t>
  </si>
  <si>
    <t>B.III.  LIĆILAČKI RADOVI</t>
  </si>
  <si>
    <t>Demontaža i deponiranje ventilacijske rešetke u prizemlju istočne fasade. Rešetke dim.40/40 cm.Obračun po komadu.</t>
  </si>
  <si>
    <t>b.) Negrijane površine na krovu. Fasada strojarnice, oplošje dimnjaka, ventilacija i krovne lamele.</t>
  </si>
  <si>
    <t>a.) Negrijani dijelovi stambenih etaža, neizolirane lamele, obostrane površine monijerki lođa i podgledi lođa, negrijani dijelovi sjeverne fasade i prizemlja.</t>
  </si>
  <si>
    <t>2</t>
  </si>
  <si>
    <t>10.</t>
  </si>
  <si>
    <t>11.</t>
  </si>
  <si>
    <t>a.) Stambeni dio. Fasada u kontaktu s podovima lođa i u kontaktu s ravnim krovom prizemlja.</t>
  </si>
  <si>
    <t>a.)  Završni sloj na ETICS sustavu u katovima, grijani dio debljine izolacije 10 cm.</t>
  </si>
  <si>
    <t>Isto kao stavka 4 samo izrada sokla na površinama iz prethodne stavke. XPS debljine 5 cm. Obračun po m2.</t>
  </si>
  <si>
    <t>Isto kao prethodna stavka samo priprema neizoliranih dijelova na krovu strojarnice lifta i dimnjaka i ventilacija.</t>
  </si>
  <si>
    <t xml:space="preserve">c.) Završni sloj na negrijanim dijelovima stambenih  neizolirane lamele, obostrane površine monijerki lođa i podgledi lođa, </t>
  </si>
  <si>
    <t>d.) Negrijane površine na krovu. Fasada strojarnice, oplošje dimnjaka, ventilacija, i krovne lamele.</t>
  </si>
  <si>
    <t>b.) Ostakljena stijena istočnog pročelja dim. 400/230. Fiksna ostakljena stijena s nadsvjetlom koje se djelomično otvara.</t>
  </si>
  <si>
    <t>c.) Ostakljena stijena istočnog pročelja dim. 270/230. Fiksna ostakljena stijena s nadsvjetlom koje se djelomično otvara.</t>
  </si>
  <si>
    <t>d.) Ostakljena stijena južnog pročelja dim. 300/230. Fiksna ostakljena stijena s nadsvjetlom koje se djelomično otvara.</t>
  </si>
  <si>
    <t>e.) Ostakljena stijena južnog pročelja dim. 340/230. Fiksna ostakljena stijena s nadsvjetlom koje se djelomično otvara.</t>
  </si>
  <si>
    <t>a.) Ostakljena stijena ulaza na istočnoj fasadi. Stijena s jednokrilnim vratima, bočnim fiksnim dijelovima i fiksnim nadsvjetlom, dim. 274/335 cm.</t>
  </si>
  <si>
    <t>g.) Ostakljena stijena ulaza na zapadnoj fasadi. Stijena s jednokrilnim vratima, bočnim fiksnim dijelovima i fiksnim nadsvjetlom, dim. 270/335 cm.</t>
  </si>
  <si>
    <t>h.) Jednokrilna ostakljena vrata u ulazu zapadne fasade dim. 85/205 cm</t>
  </si>
  <si>
    <t>12.</t>
  </si>
  <si>
    <t>13.</t>
  </si>
  <si>
    <t>Dobava i izrada pregrade na lođama južne fasade. Izvesti od blokova porobetona debljine 10 cm u ljepilu. Obračun po m2.</t>
  </si>
  <si>
    <t xml:space="preserve">2. </t>
  </si>
  <si>
    <t>f.) Ostakljena stijena zapadnog pročelja dim. 275/230. Fiksna ostakljena stijena s nadsvjetlom koje se djelomično otvara.</t>
  </si>
  <si>
    <t>7</t>
  </si>
  <si>
    <t>b.) Završni sloj na ETICS sustavu negrijanog dijela debljine izolacije 5 cm</t>
  </si>
  <si>
    <t>I.</t>
  </si>
  <si>
    <t>REKONSTRUKCIJA FASADE</t>
  </si>
  <si>
    <t>Izrada  i postava opšava spoja vertikalnog zida i krovne površine dogradnje. Adaptacija opšava sa spojem nove PUC-lajsne na postojeći opšav limarskim preklopom , bez razkrivanja ravnog krova dogradnje. Dio postojećeg opšava , spoj sa novima dijelom i donji dio PuC lajsne prekriti varenom izo trakom s posipom. PUC - lajsna r.š. 20 cm. Gornji rub PUC lajsne ugraditi u utor u zidu zarezan brusilicom, a spoj kitati poliuretanskim trajno elastičnim kitom. Obračun po mt.</t>
  </si>
  <si>
    <t>Izrada dobava i postava prozorskih klupčica. Materijal je plastificirani alu lim d = 2,5 mm. Klupčica r.š. do 30 cm sa bočnom profilacijom da se spriječi prodor vode u izolacioni sloj i s okapnicom.Klupčice se montiraju na nosače od plosnog željeza 3/40 mm koji se učvršćuju u zid vijkom M6 s metalnim tiplom. Nosač i vijak antikorozivno zaštićeni. Minimalni razmak nosača 30 cm. Na spoju s okvirom prozora ugraditi brtvu u boji klupčice.Pri izradi i postavi klupčica treba voditi računa da se zgrada nalazi u zoni orkanskih udara vjetra. Obračun po mt.</t>
  </si>
  <si>
    <t>Dobava i postava revizionih vratašca gromobranske instalacije. Inox vratašca s bravicom. Obračun po komadu.</t>
  </si>
  <si>
    <t>c.) demontaža vađenje rigalica iz monijerke sjeverne fasade. Obračun po komadu.</t>
  </si>
  <si>
    <t>II.</t>
  </si>
  <si>
    <t>OBNOVA KROVA</t>
  </si>
  <si>
    <t>RADOVI NA OBNOVI KROVA</t>
  </si>
  <si>
    <t xml:space="preserve">Sve jedinične cijene ovog poglavlja troškovnika sadrže prenos ruševnog i suvišnog materijala  sa krovne površine na teren do mjesta pristupačnog kamionu, te njegovo deponiranje do odvoza. </t>
  </si>
  <si>
    <t xml:space="preserve">Demontaža PUC - lajsni. Izvesti na način da se osnovni opšav podvučen pod hidroizolaciju krova sačuva neoštećen. Obračun po mt. </t>
  </si>
  <si>
    <t>Zidarska pripomoć kod obrtničkih radova. Obuhvaća sav rad i materijal KV zidara. Obračun po r.s.</t>
  </si>
  <si>
    <t>14.</t>
  </si>
  <si>
    <t>15.</t>
  </si>
  <si>
    <t>1. RADOVI NA OBNOVI KROVA UKUPNO:</t>
  </si>
  <si>
    <t>1. RADOVI NA OBNOVI KROVA</t>
  </si>
  <si>
    <t xml:space="preserve">Isto kao prethodna stavka samo prozorska klupčica na stijeni stubišne lođe sjeverne fasade. R.š. Do 20 cm. Obračun po mt </t>
  </si>
  <si>
    <t>Izrada dobava i postava nosača za sloj mineralne vune ispred kutije za rolete. Izvesti od plastificiranog alu lima debljine 2 mm. Nosač se učvršćuje bočno u špalete i vertikalnim ojačanjima od istog lima u stropnu ploču, odmosno gornju špaletu. Razmak vertikalnih ovjesa cca 40 cm . Obračun po mt nosača.</t>
  </si>
  <si>
    <t>Demontaža instalacije odvoda oborinske vode sa krova strojarnice i preljeva ekspanzione posude, te ponovna montaža nakon dovršetka radova na krovu.</t>
  </si>
  <si>
    <t>komplet</t>
  </si>
  <si>
    <t>Demontaža metalne pregrade niše strojarnice i deponiranje do ponovne montaže, bravarski popravak i ponovna montaža nakon dovršetka radova na krovu.</t>
  </si>
  <si>
    <t>a.)  Limeni opšav krovne atike i pokrovne kape lamela. Obračun po mt, bez obzira na razvijenu širinu i način pričvršćenja, uključujući demontažu nosača opšava. Jed.cijena uključuje demontažu opšava ruba ravnog krova (uključujući dijelove na koje je zalijepljena izo traka), i demontažu pokrovnih kapa obodnih zidova krova.</t>
  </si>
  <si>
    <t>Skidanje, demontaža metalnih zaštitnika sidara za skelu sa rezanjem sidara. Obračun po komadu.</t>
  </si>
  <si>
    <t xml:space="preserve">Ličenje bravarije. Skidanje starog naličja kemijskim ili mehaničkim putem, dvostruki temeljni premaz i dvije ruke akrilnog premaza, boje i tona po izboru. Obračun po m2. Vrata prostora za smeće i vrata kotlovnice u prizemlju </t>
  </si>
  <si>
    <t>Ličenje bravarije na krovnoj površini. Skidanje starog naličja kemijskim ili mehaničkim putem, dvostruki temeljni premaz i dvije ruke akrilnog premaza, boje i tona po izboru. Obračun po m2. Stavkom je obuhvaćeno ličenje, otvora strojarnice,rešetkasta pregrada i ljestve za krov strojarnice.</t>
  </si>
  <si>
    <t>SVEUKUPNA REKAPITULACIJA</t>
  </si>
  <si>
    <t>I. REKONSTRUKCIJA FASADE</t>
  </si>
  <si>
    <t>II. OBNOVA KROVA</t>
  </si>
  <si>
    <t>PDV 25 %</t>
  </si>
  <si>
    <t>a.)  Krov zgrade. jedinična cijena uključuje dobavu i postavu cca 10 % novih ploča. Postava u padu prema odvodima.</t>
  </si>
  <si>
    <t>a,) Ostakljene stijene na lođama istočne i zapadne fasade. Stijena sa jednokrilnim vratima i dvokrilnim prozorom zid.dim. 210/265 cm.</t>
  </si>
  <si>
    <t>b.) Ostakljene stijene na lođama južne fasade. Stijena sa jednokrilnim vratima i dvokrilnim prozorom zid.dim. 200/265 cm.</t>
  </si>
  <si>
    <t>c.) Ostakljene stijene na lođama istočne i zapadne fasade. Stijena sa jednokrilnim vratima i dvokrilnim prozorom zid.dim. 160/265 cm.</t>
  </si>
  <si>
    <t>d.) Jednokrilna balkonska vrata bez rolete. Vrata lođa na južnoj fasadi dim. 80/210 cm.</t>
  </si>
  <si>
    <t>e.) Trokrilni prozor s roletom zid.dim. 210/170 cm.</t>
  </si>
  <si>
    <t>f.) Dvokrilni prozor s roletom dim.180/175 cm.</t>
  </si>
  <si>
    <t>g.) Dvokrilni prozor s roletom dim. 140/170 cm</t>
  </si>
  <si>
    <t>i.) Jednokrilni prozor s roletom dim 80/170 cm.</t>
  </si>
  <si>
    <t>Isto kao prethodna stavka samo priprema špaleta na mjestu demontiranih bravarskih ostakljenih stijena prizemlja.</t>
  </si>
  <si>
    <t>Dobava i postava APU Lajsne na spoj stolarije sa fasadom.Obračun po mt.</t>
  </si>
  <si>
    <t>16</t>
  </si>
  <si>
    <t>17</t>
  </si>
  <si>
    <t>Uklanjanje postojeće toplinsko izolirane fasade. Obračun po m2. Jedinična cijena uključuje uklanjanje ljepila sa površine zida, te pranje vodom pod pritiskom (max 2 bara) neposredno prije nanošenja podloge za lijepljenje mineralne vune. Način obračuna: otvori se odbijaju, špalete se ne dodaju.</t>
  </si>
  <si>
    <t>Zidarski popravak špaleta na mjestima demontiranih stolarskih otvora u stambenom dijelu zgrade. Priprema špalete za prihvat PVC bravarije. Okvir PVC bravarije se montira na vanjskom rubu zida (Ral ugradba). Priprema špalete do razine grube zaribane žbuke. Obračun po mt.</t>
  </si>
  <si>
    <t>Dobava i postava sloja mineralne vune debljine 14 cm na podgled ulaza. Ljepljenje polimercementnim ljepilom i tiplanje fasadnim pričvrsnicama. Obračun po m2.</t>
  </si>
  <si>
    <t>Dobava, montaža i demontaža cijevne zaštitne skele za pješake u nivou prizemlja. Potrebno je zaštititi pješački prilaz objektu sa istočne strane, ulaz u servis Gorenje, s južne strane, prilaz prostoru za smeće i sa zapadne strane ulaz u objekt po tehničkim propisima. Obračun po horizontalnoj projekcije skele.</t>
  </si>
  <si>
    <t>Isto kao prethodna stavka samo ETICS s debljinom izolacije od minaralne vune debljine 5 cm na neizoliranim dijelovima fasade u svrhu sprečavanja hladnih mostova. Stavka obuhvaća površine lamela istaknutih na fasadi, neizolirani dijelovi lođa i sl. Obračun po m2 razvijene površine.</t>
  </si>
  <si>
    <t xml:space="preserve">Svi limarski elementi osim prozorskih klupčica izraditi će se od pocinčanog čel.lima debljine 0,55mm, osim opšava atike i pokrovnih kapa krovnih lamela gdje će se upotrijebiti isti lim debljine 0,8 mm. Sve spojeve treba spojiti nitnama i lemiti, odnosno izvesti prema pravilima zanata. Jedinična mjera uključuje uzimanje mjera na licu mjesta, izradu i postavu svih elemenata, sav pričvrsni i brtveni materijal. Uzdužne spojeve elemenata dužih od 3 m izvesti na način da se omogući toplinska dilatacija lima. Sve  izvedeno uz garantiranu vodonepropusnost. </t>
  </si>
  <si>
    <t xml:space="preserve">Izrada dobava i postava opšava atike na nižem dijelu krova. Atika od pocinčanog čel.lima debljine 0,8 mm. Nosač za atiku se formira od dva dijela FeZn trake 30/4 mm . Prvi donji dio oblika obrnutog slova "L" pričvršćuje se u vrh zida sa dva Inox vijka M6 sa metalnim tiplama. Drugi dio nosača postavlja se na prvi nosač i tako je formiran da na rubu zida ima pregib visine cca 15 cm, dok njegov konzolni dio prehvaća izolacioni sloj fasade. Nosači se postavljaju na razmaku cca 33 cm. Preko nosača se postavlja limeni opšav koji je tako formiran da na rubu zida ima uzdignuće od cca 15 cm (prihvat debljine toplinske izolacije i betonskih ploča), a na drugom kraju se pregibom hvata za rub gornjeg nosača. Lim se kroz gornji nosač pričvršćuje u zid inox vijkom s metalnom tiplom, a samonereznim inox vijkom u konzolno istaknuti nosač. Glave vijaka se prekrivaju limenim kapicama koje se leme na lim. . Obračun po mt.Razvijena širina lima 60 </t>
  </si>
  <si>
    <r>
      <t>I</t>
    </r>
    <r>
      <rPr>
        <sz val="10"/>
        <rFont val="Arial"/>
        <family val="2"/>
        <charset val="238"/>
      </rPr>
      <t>zrada dobava i postava pokrovnih kapa krovnih lamela od pocinčanog čel.lima debljine 0,8 mm. Kapa se pričvršćuje na antikorozivno zaštićene nosače, na osnom razmaku max 33 cm. Nosači se pričvršćuju u vrh zida inox vijkom M6 s metalnom tiplom. Na rubu okapa kape lim se pričvršćuje za nosač pop - nitnom. R.š. do 50 cm. Obračun po mt.</t>
    </r>
  </si>
  <si>
    <t>Dobava i postava rigalica. Postojeće rigalice će se premazati bitumenskom izolacijom Bikrofiks. Na postojeće rigalice će se navući nove od obojenog lima. Rigalice se prićvršćuju na postojeće  pop-nitnama. Obračun po komadu.</t>
  </si>
  <si>
    <t>Izrada i postava rigalica na lođama. Rigalice od pocinčanog čel.lima navlače se na postojeće rigalice. Prethodno je potrebno postojeće rigalice premazati bitumenskim premazom. Nova rigalica se učvršćuje na postojeću pop-nitnama. Obračun po komadu.</t>
  </si>
  <si>
    <t>Demontaža i ponovna montaža instalacije zaštite od munje. Gromobransku instalaciju na krovu čini FeZn traka na betonskim podmetačima. Cijenom stavke obuhvaćen je rad KV električara na odvajanju i premještenu instalacije tijekom radova te ponovna montaža nakon dovršetka radova. Tijekom izvođenja radova treba osigurati sigurnu zaštitu zgrade od udara munje. Obračun po R.S,</t>
  </si>
  <si>
    <t xml:space="preserve">Demontaža betonskih ploča. Ploče su postavljene na pijesak, a spojnice su djelomično zalivene bitumenom. Izvesti pažljivo, bez nepotrebnog oštećivanja ploča, vodeći računa da se iste ponovno postavljaju, nakon postave toplinske izolacije. Obračun po m2. Jedinična cijena uključuje čišćenje ploča od pijeska i bitumena i njhovo deponiranje na krovu do ponovne postave.Mjesta deponiranja i količinu ploča određuje nadzorni inžinjer, kako se ne bi preopteretila krovna konstrukcija. </t>
  </si>
  <si>
    <t>Uklanjanje sloja pijeska u kojeg su postavljene ploče iz prethodne stavke. Površinu dobro očistiti. Deponiranje pijeska na mjesto koje odredi nadzorni inžinjer. Obračun po m2.</t>
  </si>
  <si>
    <t>Demontaža postojećih krovnih vodolovki, slivnika. Otvaranje slojeva krova, vađenje slivnika i ugradnja novih dvostrukih olovnih sa zaštitnom rešetkom. Obračun po komadu.</t>
  </si>
  <si>
    <t>Završno čišćenje krovne površine nakon dovršetka svih radova i odvoz otpadnog materijala. Utovar na kamion kamionski prevoz, i deponiranje otpadnog materijala u skladu s propisima. Obračun po m2 u rasutom stanju. Kooeficijent rastresitosti 1,25. Količina je približna.</t>
  </si>
  <si>
    <t>Izrada dobava i postava novih PUC - lajsni. Materijal je pocinčani čel.lim. Lajsne se postavljaju na višu poziciju od postojećih. Spoj s postojećim opšavom izvesti limarskim preklopom uz garantiranu vodonepropusnost. PUC lajsna r.š. Do 30 cm. Gornji rub lajsne uvući u brusilicom urezanu rešku u zidu. Nakon postave lima reška se kita poliuretanskim kitom. Obračun po mt.</t>
  </si>
  <si>
    <t>Izrada i montaža odzračnika postojeće konstrukcije krova. Limeni tuljak od pocinčanog čel.lima sa manžetom  koja se ugrađuje u postojeću hidroizolaciju u dnu i s limenim šeširićem na vrhu, te izrezivanje svih slojeva postojećeg krova do parne brane. Obračun po komadu odzračnika. Sve komplet vodonepropusno izvedeno. Jedan odzračnik dolazi na cca 50 m2 krova.</t>
  </si>
  <si>
    <t xml:space="preserve">Isto kao stavka 2 samo izrada podnožja (sokla) na  dodiru s tlom, podovima balkona i lođa. Izvesti u visini 50 cm od poda. Izolacioni sloj je XPS (ekstrudirani polistiren u sloju debljine 10 cm. Lijepi se na prethodno pripremljenu podlogu ljepilom otpornim na vlagu i pričvršćuje se u zid fasadnim PVC pričvrsnicama sa čel.uloškom. Dubina sidrenja min 4 cm. Na izolaciju se nanosi sloj vodootpornog ljepila u kojeg se utapa "pancer" mrežica (250 - 300 gr/m2). Površina se izravnava polimer cementnim ljepilom. Obračun po m2. </t>
  </si>
  <si>
    <t>Izrada instalacije zaštite od udara munje. Izvesti prema posebnom projektu na krovu i fasadi zgrade. Uključuje potrebna mjerenja i izdavanje atesta.</t>
  </si>
  <si>
    <t>Dobava i postava dva sloja verene izo trake debljine 4 mm  na krovnu površinu. Obračun po m2, uključujući prethodno nanošenje hladnog bitumenskog premaza.</t>
  </si>
  <si>
    <t>Dobava i postava sloja toplinske izolacije. XPS od 30 kPa postavlja se u dva  sloja ukupne debljine 12 cm na način sa se spojnice ploča ne poklapaju. Obračun po m2. Jedinična cijena uključuje dobavu i postavu geotextila 150 - 200 gr/m2 na sloj toplinske izolacije.</t>
  </si>
  <si>
    <t xml:space="preserve">Postava  prethodno demontiranih betonskih ploča na toplinsku izolaciju. Prethodno očišćene ploče se postavljaju na sloj pijeska debljine 2 cm. Upotrijebiti prosijani i očiščeni pjesak granulacije 4 - 8 mm. Jedinična cijena sadržava dobavu 3 m3 novog mljevenog pijeska i cca 25 % novih betonskih ploča. Spojnice između ploča  širine cca 2 cm se zatvaraju cementnim mortom omjera 1 : 4 armiranim mikrovlaknima. Kod postave kamene ploče dobrio natopiti u vodi kako ne bi povukle vodu iz morta. Nakon vezanja morta površinu vlažiti do konačnog stvrdavanja morta. Obračun po m2.Sve komplet sa krojenjem ploča . Postava u padu prema odvodima. </t>
  </si>
  <si>
    <t>b.) krov iznad prizemlja. Dobava i postava novih betonskih ploča u novom pijesku.</t>
  </si>
  <si>
    <t>A + B  SVEUKUPNO :</t>
  </si>
  <si>
    <t>2.5. Svi ugrađeni materijali moraju biti u skladu sa HRN ili jednakovrijedno.</t>
  </si>
  <si>
    <t xml:space="preserve"> - jednakovrijedno:</t>
  </si>
  <si>
    <t>UKUPNO (bez PDV-a):</t>
  </si>
  <si>
    <t>SVEUKUPNO (sa PDV-om):</t>
  </si>
  <si>
    <t>Mjesto i datum:</t>
  </si>
  <si>
    <t>Ponuditelj (potpis i pečat):</t>
  </si>
  <si>
    <t>ili jednakovrijedan proizvod:</t>
  </si>
  <si>
    <t xml:space="preserve">Dobava izrada i postava tankoslojnog kontaktnog sustava kontaktne fasade (ETICS). Osnova fasade je izolacioni sloj od teške mineralne vune (tipa Frontrock MAX E ili jednakovrijedno) debljine 10 cm prema HRN EN 13162 ili jednakovrijedno. Jed.cijena uključuje impregnaciju ukupne površine fasada dubinskom nano impregnacijom (tipa SVJETLOST Vitagrund ili jednakovrijedno). </t>
  </si>
  <si>
    <t>Na poleđini svake ploče po rubu trakasto, a po sredini ploče točkasto na tri mjesta u točkama promjera 10 - 15 cm nanosi se polimer cementno ljepilo (tipa SVJETLOST Finalterm S ili jednakovrijedno). Ljepilo mora pokrivati min. 40 % površine ploče. Ploče se lijepe na zid, kako propisuje proizvođač na način da se vertikalne spojnice ploča izmiču.</t>
  </si>
  <si>
    <t xml:space="preserve">Nakon lijepljenja ploča i sušenja od 24 h (odnosno kako preporučuje proizvođač) vrši se mehaničko pričvršćenje vijčanim spojnicama (tipa Universal Dubel STR U ili jednakovrijedno). Broj pričvrsnih spojnica po m2 površine potrebno je dokazati statičkim proračunom koji je dužan naručiti izvođač.Kako se zgrada nalazi u zoni orkanskih udara vjetra,pretpostavka je da će trebati 8 pričvrsnica po m2 na uglovima zgrade i na potezima od 4 m od uglova, dok će na preostalim površinama biti potrebno 6 pričvrsnica po m2.  Špalete otvora  riješiti lamelama od mineralne vune odgovarajuće debljine. </t>
  </si>
  <si>
    <t>Nakon pričvrščavanja (tiplanja) termoizolacije, a prije izrade armaturnog sloja kompletna se površina termoizolacije prekrije (pregleta) mortom za armaturni sloj (tipa SVJETLOST Finalterm S ili jednakovrijedno) kao sloj za izravnavanje te pričekati sušenje od 3 dana.</t>
  </si>
  <si>
    <t>Na osušeni sloj za izravnavanje izvesti dijagonalna armiranja uglova otvora vrata i prozora armaturnim trakama min. dim. 20 x 40 cm, a sve otvore, kutove i istake dodatno ojačati postavljanjem kutnih profila.Izradu armaturnog sloja nazivne debljine 5 mm izvesti polimer - cementnim mortom (tipa SVJETLOST Finalterm S ili jednakovrijedno) u dva nanosa - sloja. Prvi sloj nanijeti mort zupčastom gladilicom i lagano utisnuti 160 gr. staklenu mrežicu tako da mrežica ostane vidljiva.</t>
  </si>
  <si>
    <t>ili jednakovrijedan proizvod/norma:</t>
  </si>
  <si>
    <t>Priprema neizoliranih dijelova fasade, obostrana površina monijerki i podgleda lođa.Izvesti na način da se na naprijed izravnanu podlogu grundira , te se na površinu  gletanjem nanosi polimer cementno ljepilo (tipa SVJETLOST Finalterm S ili jednakovrijedno), dvije ruke i u njega se polaže armatura mrežica od staklenog voala. Obračun po m2 razvijene površine.</t>
  </si>
  <si>
    <t>Dobava materijala i izrada završnog dekorativnog sloja fasade na grijanom - izoliranom dijelu zgrade. Nakon sušenja podloge iz prethodnih stavki (10 - 14 dana) zavisno od vremena i preporuke samog proizvođača sustava, podloga se grundira - impregnira temeljnim premazom (tipa SVJETLOST Uni Finalgrund ili jedakovrijedno), te se nanosi tankoslojna završna dekorativna silikonska žbuka - zaglađena (tipa SVJETLOST Final ili jedakovrijedno) strukture zrna 2 mm u dvije boje svijetlog tona (HBW &gt; 25) po izboru naručitelja.</t>
  </si>
  <si>
    <t>Kod izvedbe sustava potrebno je pridržavati se uputstva proizvođača. Obračun po m2.Obračun kao stavka 3. ovih radova. Jedinična cijena uključuje izradu min. 6 uzoraka boje i obrade.</t>
  </si>
  <si>
    <t>Izrada  izolacije (tipa Bikrofix ili jednakovrijedan proizvod) na spoju puc lajsne i zida, sa ugradnjom mrežice i ličenjem zaštitnim premazom od UV zraka (tipa Puroflex ili jednakovrijedan proizvod). Obračun po mt.</t>
  </si>
  <si>
    <t>Demontaža kapa limenih odzračnika kanalizacijskih vertikala, izrada limenih produžetaka odzračnika visine cca 15 - 20 cm koji se navlači na postojeći odzračnik, te ponovna montaža limenih kapa. Materijal je pocinčani čel.lim. Obračun po komadu uz garantiranu vodonepropusnost.</t>
  </si>
  <si>
    <t>Dobava i postava/lijepljenje varene izo trake s mineralnim posipom  preko postavljenih novh puc/lajsni. Lijepi se traka širine 60 cm. Obračun po mt.</t>
  </si>
  <si>
    <t>"GRUPA 2" RADOVA</t>
  </si>
  <si>
    <t xml:space="preserve"> </t>
  </si>
  <si>
    <t>Demontaža pregrade na lođama južne fasade. Obračun po komadu.</t>
  </si>
  <si>
    <t>Demontaža i odvoz stolarije. Demontaža stakla i fasadnog elementa komplet sa kutijom za rolete i roletom. Izvesti uz minimalno oštećivanje zidnih površina. Obračun po komadu.</t>
  </si>
  <si>
    <t xml:space="preserve">Demontaža prozorskih klupčica. Klupčice su kamene od istarskog vapnenca. Obračun po mt. </t>
  </si>
  <si>
    <t>Demontaža i odvoz ostakljenih stijena poslovnog prostora u prizemlju zgrade. Ostakljene stijene od čeličnih profila ostakljene izo staklom. Izvesti na način da se zidno platno minimalno oštećuje. Obračun po komadu.</t>
  </si>
  <si>
    <t>"GRUPA 2"    RADOVA</t>
  </si>
  <si>
    <t>"GRUPA 2"     RADOVA</t>
  </si>
  <si>
    <t>Zidarski popravak fasadne površine na mjestima gdje je skinuta fasada temoizolaciona fasada ili završni fasadni premaz. Popravak oštećenja sanacijskim mikroarmiranim mortom do ravnine  podloge prema HRN DIN 18202 ili jednakovrijedno. Na mjestima gdje je armatura izbacila pokrovni sloj betona, armaturu mehanički očistiti i premazati zaštitnim temeljnim premazom (tipa Armofix ili jednakovrijedno). Na oštećenu površinu betona nanijeti grundirajući premaz (tipa Baumit Beton hart ili jednakovrijedno), te površinu završno obraditi reparaturnim mortom (tipa Baumit Beton model R2F ili jednakovrijedno). Obračun po m2. Obračunava se stvarna površina, otvori se odbijaju. Količina je približna. Obračunato 15 % površine fasade.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</si>
</sst>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quot;kn&quot;"/>
  </numFmts>
  <fonts count="13" x14ac:knownFonts="1">
    <font>
      <sz val="10"/>
      <name val="Arial"/>
      <family val="2"/>
      <charset val="238"/>
    </font>
    <font>
      <b/>
      <sz val="10"/>
      <name val="Arial"/>
      <family val="2"/>
      <charset val="238"/>
    </font>
    <font>
      <sz val="11"/>
      <name val="Arial"/>
      <family val="2"/>
      <charset val="238"/>
    </font>
    <font>
      <b/>
      <sz val="12"/>
      <name val="Arial"/>
      <family val="2"/>
      <charset val="238"/>
    </font>
    <font>
      <sz val="8"/>
      <name val="Arial"/>
      <family val="2"/>
      <charset val="238"/>
    </font>
    <font>
      <sz val="10"/>
      <name val="Arial"/>
      <family val="2"/>
      <charset val="238"/>
    </font>
    <font>
      <b/>
      <sz val="11"/>
      <name val="Arial"/>
      <family val="2"/>
      <charset val="238"/>
    </font>
    <font>
      <sz val="10"/>
      <name val="Helv"/>
    </font>
    <font>
      <sz val="10"/>
      <name val="Symbol"/>
      <family val="1"/>
      <charset val="2"/>
    </font>
    <font>
      <sz val="10"/>
      <color theme="1"/>
      <name val="Arial"/>
      <family val="2"/>
      <charset val="238"/>
    </font>
    <font>
      <sz val="10"/>
      <color indexed="8"/>
      <name val="Arial"/>
      <family val="2"/>
    </font>
    <font>
      <b/>
      <sz val="14"/>
      <name val="Arial"/>
      <family val="2"/>
      <charset val="238"/>
    </font>
    <font>
      <i/>
      <sz val="10"/>
      <name val="Arial"/>
      <family val="2"/>
      <charset val="23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151">
    <xf numFmtId="0" fontId="0" fillId="0" borderId="0" xfId="0"/>
    <xf numFmtId="4" fontId="0" fillId="0" borderId="0" xfId="0" applyNumberFormat="1" applyFill="1" applyAlignment="1">
      <alignment horizontal="right"/>
    </xf>
    <xf numFmtId="0" fontId="0" fillId="0" borderId="0" xfId="0" applyFill="1"/>
    <xf numFmtId="49" fontId="0" fillId="0" borderId="0" xfId="0" applyNumberFormat="1" applyFill="1" applyAlignment="1" applyProtection="1">
      <alignment horizontal="left" vertical="top"/>
      <protection locked="0"/>
    </xf>
    <xf numFmtId="0" fontId="1" fillId="0" borderId="0" xfId="0" applyNumberFormat="1" applyFont="1" applyFill="1" applyAlignment="1">
      <alignment horizontal="justify" vertical="top"/>
    </xf>
    <xf numFmtId="4" fontId="0" fillId="0" borderId="0" xfId="0" applyNumberFormat="1" applyFill="1"/>
    <xf numFmtId="164" fontId="0" fillId="0" borderId="0" xfId="0" applyNumberFormat="1" applyFill="1" applyAlignment="1">
      <alignment horizontal="right"/>
    </xf>
    <xf numFmtId="0" fontId="5" fillId="0" borderId="0" xfId="0" applyNumberFormat="1" applyFont="1" applyFill="1" applyAlignment="1">
      <alignment horizontal="justify" vertical="top"/>
    </xf>
    <xf numFmtId="0" fontId="5" fillId="0" borderId="0" xfId="0" applyNumberFormat="1" applyFont="1" applyFill="1" applyAlignment="1">
      <alignment horizontal="justify" vertical="top" wrapText="1"/>
    </xf>
    <xf numFmtId="0" fontId="0" fillId="0" borderId="0" xfId="0" applyFill="1" applyAlignment="1"/>
    <xf numFmtId="4" fontId="0" fillId="0" borderId="0" xfId="0" applyNumberFormat="1" applyFill="1" applyAlignment="1"/>
    <xf numFmtId="0" fontId="0" fillId="0" borderId="0" xfId="0" applyNumberFormat="1" applyFill="1" applyAlignment="1">
      <alignment horizontal="justify" vertical="top"/>
    </xf>
    <xf numFmtId="0" fontId="0" fillId="0" borderId="0" xfId="0" applyFill="1" applyAlignment="1">
      <alignment horizontal="justify" wrapText="1"/>
    </xf>
    <xf numFmtId="4" fontId="0" fillId="0" borderId="0" xfId="0" applyNumberFormat="1" applyFill="1" applyAlignment="1">
      <alignment horizontal="justify" wrapText="1"/>
    </xf>
    <xf numFmtId="4" fontId="0" fillId="0" borderId="0" xfId="0" applyNumberFormat="1" applyFill="1" applyAlignment="1">
      <alignment horizontal="right" wrapText="1"/>
    </xf>
    <xf numFmtId="0" fontId="7" fillId="0" borderId="0" xfId="0" applyFont="1" applyFill="1" applyAlignment="1">
      <alignment vertical="top"/>
    </xf>
    <xf numFmtId="4" fontId="7" fillId="0" borderId="0" xfId="0" applyNumberFormat="1" applyFont="1" applyFill="1" applyAlignment="1">
      <alignment vertical="top"/>
    </xf>
    <xf numFmtId="4" fontId="7" fillId="0" borderId="0" xfId="0" applyNumberFormat="1" applyFont="1" applyFill="1" applyAlignment="1">
      <alignment horizontal="right" vertical="top"/>
    </xf>
    <xf numFmtId="0" fontId="5" fillId="0" borderId="0" xfId="0" applyFont="1" applyFill="1" applyAlignment="1">
      <alignment horizontal="justify" vertical="top" wrapText="1"/>
    </xf>
    <xf numFmtId="49" fontId="6" fillId="0" borderId="0" xfId="0" applyNumberFormat="1" applyFont="1" applyFill="1" applyAlignment="1" applyProtection="1">
      <alignment horizontal="left" vertical="top"/>
      <protection locked="0"/>
    </xf>
    <xf numFmtId="0" fontId="6" fillId="0" borderId="0" xfId="0" applyNumberFormat="1" applyFont="1" applyFill="1" applyAlignment="1">
      <alignment horizontal="justify" vertical="top"/>
    </xf>
    <xf numFmtId="0" fontId="0" fillId="0" borderId="0" xfId="0" applyFill="1" applyBorder="1"/>
    <xf numFmtId="3" fontId="0" fillId="0" borderId="0" xfId="0" applyNumberFormat="1" applyFill="1" applyBorder="1"/>
    <xf numFmtId="0" fontId="0" fillId="0" borderId="0" xfId="0" applyFont="1" applyFill="1" applyBorder="1" applyAlignment="1">
      <alignment horizontal="center"/>
    </xf>
    <xf numFmtId="4" fontId="0" fillId="0" borderId="0" xfId="0" applyNumberFormat="1" applyFont="1" applyFill="1" applyBorder="1" applyAlignment="1">
      <alignment horizontal="right"/>
    </xf>
    <xf numFmtId="4" fontId="0" fillId="0" borderId="0" xfId="0" applyNumberFormat="1" applyFill="1" applyBorder="1"/>
    <xf numFmtId="0" fontId="0" fillId="0" borderId="0" xfId="0" applyNumberFormat="1" applyFill="1" applyAlignment="1">
      <alignment horizontal="justify" vertical="top" wrapText="1"/>
    </xf>
    <xf numFmtId="0" fontId="0" fillId="0" borderId="0" xfId="0" applyFont="1" applyFill="1" applyAlignment="1">
      <alignment horizontal="center"/>
    </xf>
    <xf numFmtId="0" fontId="1" fillId="0" borderId="0" xfId="0" applyNumberFormat="1" applyFont="1" applyFill="1" applyAlignment="1">
      <alignment horizontal="justify" vertical="top" wrapText="1"/>
    </xf>
    <xf numFmtId="0" fontId="0" fillId="0" borderId="0" xfId="0" applyFont="1" applyFill="1" applyBorder="1"/>
    <xf numFmtId="4" fontId="9" fillId="0" borderId="0" xfId="0" applyNumberFormat="1" applyFont="1" applyFill="1"/>
    <xf numFmtId="0" fontId="0" fillId="0" borderId="0" xfId="0" applyFont="1" applyFill="1" applyBorder="1" applyAlignment="1">
      <alignment horizontal="right"/>
    </xf>
    <xf numFmtId="3" fontId="0" fillId="0" borderId="0" xfId="0" applyNumberFormat="1" applyFill="1"/>
    <xf numFmtId="3" fontId="0" fillId="0" borderId="0" xfId="0" applyNumberFormat="1" applyFont="1" applyFill="1" applyBorder="1" applyAlignment="1">
      <alignment horizontal="center"/>
    </xf>
    <xf numFmtId="0" fontId="0" fillId="0" borderId="0" xfId="0" applyNumberFormat="1" applyFont="1" applyFill="1" applyAlignment="1">
      <alignment horizontal="justify" vertical="top"/>
    </xf>
    <xf numFmtId="0" fontId="0" fillId="0" borderId="2" xfId="0" applyNumberFormat="1" applyFill="1" applyBorder="1" applyAlignment="1">
      <alignment horizontal="justify" vertical="top"/>
    </xf>
    <xf numFmtId="0" fontId="0" fillId="0" borderId="2" xfId="0" applyFill="1" applyBorder="1"/>
    <xf numFmtId="4" fontId="0" fillId="0" borderId="2" xfId="0" applyNumberFormat="1" applyFill="1" applyBorder="1"/>
    <xf numFmtId="4" fontId="0" fillId="0" borderId="2" xfId="0" applyNumberFormat="1" applyFill="1" applyBorder="1" applyAlignment="1">
      <alignment horizontal="right"/>
    </xf>
    <xf numFmtId="4" fontId="9" fillId="0" borderId="0" xfId="0" applyNumberFormat="1" applyFont="1" applyFill="1" applyBorder="1"/>
    <xf numFmtId="0" fontId="0" fillId="0" borderId="0" xfId="0" applyNumberFormat="1" applyFill="1" applyBorder="1" applyAlignment="1">
      <alignment horizontal="justify" vertical="top" wrapText="1"/>
    </xf>
    <xf numFmtId="4" fontId="0" fillId="0" borderId="0" xfId="0" applyNumberFormat="1" applyFont="1" applyFill="1" applyBorder="1"/>
    <xf numFmtId="0" fontId="0" fillId="0" borderId="0" xfId="0" applyNumberFormat="1" applyFont="1" applyFill="1" applyAlignment="1">
      <alignment horizontal="justify" vertical="top" wrapText="1"/>
    </xf>
    <xf numFmtId="0" fontId="0" fillId="0" borderId="1" xfId="0" applyNumberFormat="1" applyFont="1" applyFill="1" applyBorder="1" applyAlignment="1">
      <alignment horizontal="justify" vertical="top" wrapText="1"/>
    </xf>
    <xf numFmtId="0" fontId="0" fillId="0" borderId="1" xfId="0" applyFill="1" applyBorder="1"/>
    <xf numFmtId="4" fontId="0" fillId="0" borderId="1" xfId="0" applyNumberFormat="1" applyFill="1" applyBorder="1"/>
    <xf numFmtId="4" fontId="0" fillId="0" borderId="1" xfId="0" applyNumberFormat="1" applyFill="1" applyBorder="1" applyAlignment="1">
      <alignment horizontal="right"/>
    </xf>
    <xf numFmtId="0" fontId="0" fillId="0" borderId="0" xfId="0" applyFill="1" applyAlignment="1">
      <alignment vertical="top"/>
    </xf>
    <xf numFmtId="0" fontId="10" fillId="0" borderId="0" xfId="0" applyFont="1" applyFill="1" applyAlignment="1">
      <alignment horizontal="justify" vertical="top" wrapText="1"/>
    </xf>
    <xf numFmtId="0" fontId="0" fillId="0" borderId="0" xfId="0" applyFill="1" applyAlignment="1">
      <alignment horizontal="center"/>
    </xf>
    <xf numFmtId="165" fontId="5" fillId="0" borderId="0" xfId="0" applyNumberFormat="1" applyFont="1" applyFill="1" applyAlignment="1">
      <alignment horizontal="center"/>
    </xf>
    <xf numFmtId="4" fontId="0" fillId="0" borderId="0" xfId="0" applyNumberFormat="1" applyFill="1" applyAlignment="1" applyProtection="1">
      <alignment horizontal="left" vertical="top"/>
      <protection locked="0"/>
    </xf>
    <xf numFmtId="4" fontId="0" fillId="0" borderId="0" xfId="0" applyNumberFormat="1" applyFill="1" applyAlignment="1">
      <alignment horizontal="justify" vertical="top" wrapText="1"/>
    </xf>
    <xf numFmtId="4" fontId="0" fillId="0" borderId="0" xfId="0" applyNumberFormat="1" applyFont="1" applyFill="1" applyBorder="1" applyAlignment="1">
      <alignment horizontal="center"/>
    </xf>
    <xf numFmtId="4" fontId="0" fillId="0" borderId="0" xfId="0" applyNumberFormat="1" applyFill="1" applyBorder="1" applyAlignment="1">
      <alignment horizontal="right"/>
    </xf>
    <xf numFmtId="0" fontId="0" fillId="0" borderId="0" xfId="0" applyFill="1" applyAlignment="1">
      <alignment horizontal="left" vertical="top"/>
    </xf>
    <xf numFmtId="0" fontId="0" fillId="0" borderId="0" xfId="0" applyFill="1" applyAlignment="1">
      <alignment horizontal="justify" vertical="top" wrapText="1"/>
    </xf>
    <xf numFmtId="0" fontId="0" fillId="0" borderId="2" xfId="0" applyNumberFormat="1" applyFill="1" applyBorder="1" applyAlignment="1">
      <alignment horizontal="justify" vertical="top" wrapText="1"/>
    </xf>
    <xf numFmtId="0" fontId="0" fillId="0" borderId="2" xfId="0" applyFont="1" applyFill="1" applyBorder="1" applyAlignment="1">
      <alignment horizontal="center"/>
    </xf>
    <xf numFmtId="4" fontId="0" fillId="0" borderId="2" xfId="0" applyNumberFormat="1" applyFont="1" applyFill="1" applyBorder="1" applyAlignment="1">
      <alignment horizontal="right"/>
    </xf>
    <xf numFmtId="0" fontId="0" fillId="0" borderId="0" xfId="0" applyNumberFormat="1" applyFill="1" applyBorder="1" applyAlignment="1">
      <alignment horizontal="justify" vertical="top"/>
    </xf>
    <xf numFmtId="0" fontId="1" fillId="0" borderId="0" xfId="0" applyNumberFormat="1" applyFont="1" applyFill="1" applyBorder="1" applyAlignment="1">
      <alignment horizontal="justify" vertical="top"/>
    </xf>
    <xf numFmtId="0" fontId="5" fillId="0" borderId="2" xfId="0" applyNumberFormat="1" applyFont="1" applyFill="1" applyBorder="1" applyAlignment="1">
      <alignment horizontal="justify" vertical="top"/>
    </xf>
    <xf numFmtId="0" fontId="0" fillId="0" borderId="0" xfId="0" applyFill="1" applyBorder="1" applyAlignment="1">
      <alignment horizontal="right"/>
    </xf>
    <xf numFmtId="0" fontId="0" fillId="0" borderId="2" xfId="0" applyFont="1" applyFill="1" applyBorder="1" applyAlignment="1">
      <alignment horizontal="right"/>
    </xf>
    <xf numFmtId="0" fontId="3" fillId="0" borderId="0" xfId="0" applyNumberFormat="1" applyFont="1" applyFill="1" applyAlignment="1">
      <alignment horizontal="justify" vertical="top"/>
    </xf>
    <xf numFmtId="0" fontId="2" fillId="0" borderId="0" xfId="0" applyNumberFormat="1" applyFont="1" applyFill="1" applyAlignment="1">
      <alignment horizontal="justify" vertical="top"/>
    </xf>
    <xf numFmtId="0" fontId="2" fillId="0" borderId="2" xfId="0" applyNumberFormat="1" applyFont="1" applyFill="1" applyBorder="1" applyAlignment="1">
      <alignment horizontal="justify" vertical="top"/>
    </xf>
    <xf numFmtId="0" fontId="2" fillId="0" borderId="2" xfId="0" applyFont="1" applyFill="1" applyBorder="1"/>
    <xf numFmtId="4" fontId="2" fillId="0" borderId="2" xfId="0" applyNumberFormat="1" applyFont="1" applyFill="1" applyBorder="1"/>
    <xf numFmtId="4" fontId="2" fillId="0" borderId="2" xfId="0" applyNumberFormat="1" applyFont="1" applyFill="1" applyBorder="1" applyAlignment="1">
      <alignment horizontal="right"/>
    </xf>
    <xf numFmtId="4" fontId="2" fillId="0" borderId="0" xfId="0" applyNumberFormat="1" applyFont="1" applyFill="1" applyBorder="1" applyAlignment="1">
      <alignment horizontal="right"/>
    </xf>
    <xf numFmtId="0" fontId="2" fillId="0" borderId="0" xfId="0" applyNumberFormat="1" applyFont="1" applyFill="1" applyBorder="1" applyAlignment="1">
      <alignment horizontal="justify" vertical="top"/>
    </xf>
    <xf numFmtId="0" fontId="2" fillId="0" borderId="0" xfId="0" applyFont="1" applyFill="1" applyBorder="1"/>
    <xf numFmtId="4" fontId="2" fillId="0" borderId="0" xfId="0" applyNumberFormat="1" applyFont="1" applyFill="1" applyBorder="1"/>
    <xf numFmtId="0" fontId="0" fillId="0" borderId="2" xfId="0" applyFont="1" applyFill="1" applyBorder="1"/>
    <xf numFmtId="4" fontId="2" fillId="0" borderId="0" xfId="0" applyNumberFormat="1" applyFont="1" applyFill="1" applyAlignment="1">
      <alignment horizontal="right"/>
    </xf>
    <xf numFmtId="0" fontId="2" fillId="0" borderId="0" xfId="0" applyFont="1" applyFill="1"/>
    <xf numFmtId="4" fontId="2" fillId="0" borderId="0" xfId="0" applyNumberFormat="1" applyFont="1" applyFill="1"/>
    <xf numFmtId="0" fontId="0" fillId="0" borderId="0" xfId="0" applyFont="1" applyFill="1"/>
    <xf numFmtId="164" fontId="0" fillId="0" borderId="0" xfId="0" applyNumberFormat="1" applyFill="1" applyBorder="1"/>
    <xf numFmtId="4" fontId="0" fillId="0" borderId="0" xfId="0" applyNumberFormat="1" applyFont="1" applyFill="1" applyAlignment="1">
      <alignment horizontal="right"/>
    </xf>
    <xf numFmtId="0" fontId="2" fillId="0" borderId="0" xfId="0" applyFont="1" applyFill="1" applyBorder="1" applyAlignment="1">
      <alignment horizontal="left"/>
    </xf>
    <xf numFmtId="49" fontId="1" fillId="0" borderId="0" xfId="0" applyNumberFormat="1" applyFont="1" applyFill="1" applyAlignment="1" applyProtection="1">
      <alignment horizontal="left" vertical="top"/>
      <protection locked="0"/>
    </xf>
    <xf numFmtId="4" fontId="0" fillId="2" borderId="0" xfId="0" applyNumberFormat="1" applyFont="1" applyFill="1" applyBorder="1" applyAlignment="1">
      <alignment horizontal="right"/>
    </xf>
    <xf numFmtId="4" fontId="2" fillId="0" borderId="0" xfId="0" applyNumberFormat="1" applyFont="1" applyFill="1" applyBorder="1" applyAlignment="1">
      <alignment horizontal="left"/>
    </xf>
    <xf numFmtId="4" fontId="0" fillId="2" borderId="0" xfId="0" applyNumberFormat="1" applyFill="1" applyAlignment="1">
      <alignment horizontal="right" vertical="top"/>
    </xf>
    <xf numFmtId="0" fontId="0" fillId="0" borderId="0" xfId="0" quotePrefix="1" applyFont="1" applyFill="1" applyAlignment="1">
      <alignment horizontal="justify" vertical="top" wrapText="1"/>
    </xf>
    <xf numFmtId="0" fontId="1" fillId="0" borderId="0" xfId="0" applyFont="1" applyFill="1"/>
    <xf numFmtId="4" fontId="1" fillId="0" borderId="0" xfId="0" applyNumberFormat="1" applyFont="1" applyFill="1"/>
    <xf numFmtId="4" fontId="6" fillId="0" borderId="0" xfId="0" applyNumberFormat="1" applyFont="1" applyFill="1" applyBorder="1" applyAlignment="1">
      <alignment horizontal="right"/>
    </xf>
    <xf numFmtId="4" fontId="1" fillId="0" borderId="0" xfId="0" applyNumberFormat="1" applyFont="1" applyFill="1" applyAlignment="1">
      <alignment horizontal="right"/>
    </xf>
    <xf numFmtId="0" fontId="1" fillId="0" borderId="0" xfId="0" applyFont="1" applyFill="1" applyBorder="1" applyAlignment="1">
      <alignment horizontal="center"/>
    </xf>
    <xf numFmtId="0" fontId="1" fillId="0" borderId="0" xfId="0" applyFont="1" applyFill="1" applyBorder="1"/>
    <xf numFmtId="4" fontId="1"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0" fontId="6" fillId="0" borderId="0" xfId="0" applyFont="1" applyFill="1"/>
    <xf numFmtId="4" fontId="6" fillId="0" borderId="0" xfId="0" applyNumberFormat="1" applyFont="1" applyFill="1"/>
    <xf numFmtId="4" fontId="6" fillId="0" borderId="0" xfId="0" applyNumberFormat="1" applyFont="1" applyFill="1" applyAlignment="1">
      <alignment horizontal="right"/>
    </xf>
    <xf numFmtId="0" fontId="6" fillId="0" borderId="2" xfId="0" applyNumberFormat="1" applyFont="1" applyFill="1" applyBorder="1" applyAlignment="1">
      <alignment horizontal="justify" vertical="top"/>
    </xf>
    <xf numFmtId="0" fontId="6" fillId="0" borderId="2" xfId="0" applyFont="1" applyFill="1" applyBorder="1"/>
    <xf numFmtId="4" fontId="6" fillId="0" borderId="2" xfId="0" applyNumberFormat="1" applyFont="1" applyFill="1" applyBorder="1"/>
    <xf numFmtId="4" fontId="6" fillId="0" borderId="2" xfId="0" applyNumberFormat="1" applyFont="1" applyFill="1" applyBorder="1" applyAlignment="1">
      <alignment horizontal="right"/>
    </xf>
    <xf numFmtId="0" fontId="6" fillId="0" borderId="2" xfId="0" applyFont="1" applyFill="1" applyBorder="1" applyAlignment="1">
      <alignment horizontal="center"/>
    </xf>
    <xf numFmtId="0" fontId="6" fillId="0" borderId="0" xfId="0" applyFont="1" applyFill="1" applyBorder="1" applyAlignment="1">
      <alignment horizontal="center"/>
    </xf>
    <xf numFmtId="0" fontId="6" fillId="0" borderId="0" xfId="0" applyNumberFormat="1" applyFont="1" applyFill="1" applyAlignment="1">
      <alignment horizontal="right" vertical="top"/>
    </xf>
    <xf numFmtId="0" fontId="6" fillId="0" borderId="2" xfId="0" applyNumberFormat="1" applyFont="1" applyFill="1" applyBorder="1" applyAlignment="1">
      <alignment horizontal="right" vertical="top"/>
    </xf>
    <xf numFmtId="0" fontId="11" fillId="0" borderId="4" xfId="0" applyNumberFormat="1" applyFont="1" applyFill="1" applyBorder="1" applyAlignment="1">
      <alignment horizontal="justify" vertical="top"/>
    </xf>
    <xf numFmtId="0" fontId="0" fillId="0" borderId="0" xfId="0" applyNumberFormat="1" applyFill="1" applyAlignment="1">
      <alignment horizontal="left" vertical="center"/>
    </xf>
    <xf numFmtId="0" fontId="0" fillId="2" borderId="2" xfId="0" applyNumberFormat="1" applyFill="1" applyBorder="1" applyAlignment="1">
      <alignment horizontal="left" vertical="center"/>
    </xf>
    <xf numFmtId="0" fontId="3" fillId="0" borderId="0" xfId="0" applyNumberFormat="1" applyFont="1" applyFill="1" applyAlignment="1">
      <alignment horizontal="right" vertical="top"/>
    </xf>
    <xf numFmtId="0" fontId="3" fillId="0" borderId="0" xfId="0" applyFont="1" applyFill="1"/>
    <xf numFmtId="4" fontId="3" fillId="0" borderId="0" xfId="0" applyNumberFormat="1" applyFont="1" applyFill="1"/>
    <xf numFmtId="4" fontId="3" fillId="0" borderId="0" xfId="0" applyNumberFormat="1" applyFont="1" applyFill="1" applyAlignment="1">
      <alignment horizontal="right"/>
    </xf>
    <xf numFmtId="4" fontId="1" fillId="0" borderId="0" xfId="0" applyNumberFormat="1" applyFont="1" applyFill="1" applyBorder="1"/>
    <xf numFmtId="0" fontId="1" fillId="0" borderId="0" xfId="0" applyNumberFormat="1" applyFont="1" applyFill="1" applyBorder="1" applyAlignment="1">
      <alignment horizontal="right" vertical="center"/>
    </xf>
    <xf numFmtId="0" fontId="1" fillId="0" borderId="0" xfId="0" applyNumberFormat="1" applyFont="1" applyFill="1" applyAlignment="1">
      <alignment horizontal="right" vertical="center"/>
    </xf>
    <xf numFmtId="0" fontId="1" fillId="0" borderId="2" xfId="0" applyNumberFormat="1" applyFont="1" applyFill="1" applyBorder="1" applyAlignment="1">
      <alignment horizontal="right" vertical="center"/>
    </xf>
    <xf numFmtId="0" fontId="1" fillId="0" borderId="2" xfId="0" applyFont="1" applyFill="1" applyBorder="1"/>
    <xf numFmtId="4" fontId="1" fillId="0" borderId="2" xfId="0" applyNumberFormat="1" applyFont="1" applyFill="1" applyBorder="1"/>
    <xf numFmtId="4" fontId="1" fillId="0" borderId="2" xfId="0" applyNumberFormat="1" applyFont="1" applyFill="1" applyBorder="1" applyAlignment="1">
      <alignment horizontal="right"/>
    </xf>
    <xf numFmtId="49" fontId="0" fillId="0" borderId="5" xfId="0" applyNumberFormat="1" applyFill="1" applyBorder="1" applyAlignment="1" applyProtection="1">
      <alignment horizontal="left" vertical="top"/>
      <protection locked="0"/>
    </xf>
    <xf numFmtId="0" fontId="2" fillId="0" borderId="5" xfId="0" applyNumberFormat="1" applyFont="1" applyFill="1" applyBorder="1" applyAlignment="1">
      <alignment horizontal="justify" vertical="top"/>
    </xf>
    <xf numFmtId="0" fontId="2" fillId="0" borderId="5" xfId="0" applyFont="1" applyFill="1" applyBorder="1"/>
    <xf numFmtId="4" fontId="2" fillId="0" borderId="5" xfId="0" applyNumberFormat="1" applyFont="1" applyFill="1" applyBorder="1"/>
    <xf numFmtId="4" fontId="2" fillId="0" borderId="5" xfId="0" applyNumberFormat="1" applyFont="1" applyFill="1" applyBorder="1" applyAlignment="1">
      <alignment horizontal="right"/>
    </xf>
    <xf numFmtId="4" fontId="0" fillId="0" borderId="5" xfId="0" applyNumberFormat="1" applyFill="1" applyBorder="1" applyAlignment="1">
      <alignment horizontal="right"/>
    </xf>
    <xf numFmtId="4" fontId="12" fillId="0" borderId="0" xfId="0" applyNumberFormat="1" applyFont="1" applyFill="1" applyBorder="1" applyAlignment="1">
      <alignment horizontal="center" vertical="center" textRotation="90"/>
    </xf>
    <xf numFmtId="49" fontId="0" fillId="0" borderId="0" xfId="0" applyNumberFormat="1" applyFill="1" applyBorder="1" applyAlignment="1" applyProtection="1">
      <alignment horizontal="center" vertical="top" wrapText="1"/>
      <protection locked="0"/>
    </xf>
    <xf numFmtId="0" fontId="5" fillId="0" borderId="0" xfId="0" applyFont="1" applyFill="1" applyAlignment="1">
      <alignment horizontal="justify"/>
    </xf>
    <xf numFmtId="0" fontId="0" fillId="0" borderId="0" xfId="0" applyFill="1" applyAlignment="1">
      <alignment horizontal="justify"/>
    </xf>
    <xf numFmtId="0" fontId="5" fillId="0" borderId="0" xfId="0" applyFont="1" applyFill="1" applyAlignment="1">
      <alignment horizontal="justify" wrapText="1"/>
    </xf>
    <xf numFmtId="0" fontId="0" fillId="0" borderId="0" xfId="0" applyFill="1" applyAlignment="1">
      <alignment horizontal="justify" vertical="top" wrapText="1"/>
    </xf>
    <xf numFmtId="0" fontId="6" fillId="0" borderId="0" xfId="0" applyFont="1" applyFill="1" applyAlignment="1">
      <alignment horizontal="justify"/>
    </xf>
    <xf numFmtId="0" fontId="2" fillId="0" borderId="0" xfId="0" applyFont="1" applyFill="1" applyAlignment="1"/>
    <xf numFmtId="0" fontId="0" fillId="0" borderId="0" xfId="0" applyFill="1" applyAlignment="1">
      <alignment horizontal="justify" wrapText="1"/>
    </xf>
    <xf numFmtId="0" fontId="1" fillId="0" borderId="0" xfId="0" applyFont="1" applyFill="1" applyAlignment="1">
      <alignment horizontal="justify"/>
    </xf>
    <xf numFmtId="0" fontId="0" fillId="0" borderId="0" xfId="0" applyFill="1" applyAlignment="1"/>
    <xf numFmtId="0" fontId="7" fillId="0" borderId="0" xfId="0" applyFont="1" applyFill="1" applyAlignment="1">
      <alignment vertical="top"/>
    </xf>
    <xf numFmtId="4" fontId="2" fillId="0" borderId="0" xfId="0" applyNumberFormat="1" applyFont="1" applyFill="1" applyAlignment="1">
      <alignment horizontal="center"/>
    </xf>
    <xf numFmtId="0" fontId="1" fillId="0" borderId="0" xfId="0" applyFont="1" applyFill="1" applyAlignment="1">
      <alignment vertical="top"/>
    </xf>
    <xf numFmtId="0" fontId="2" fillId="0" borderId="3" xfId="0" applyNumberFormat="1" applyFont="1" applyFill="1" applyBorder="1" applyAlignment="1">
      <alignment horizontal="left" vertical="top"/>
    </xf>
    <xf numFmtId="0" fontId="5" fillId="0" borderId="0" xfId="0" applyFont="1" applyFill="1" applyAlignment="1">
      <alignment horizontal="justify" vertical="top" wrapText="1"/>
    </xf>
    <xf numFmtId="0" fontId="1" fillId="0" borderId="0" xfId="0" applyNumberFormat="1" applyFont="1" applyFill="1" applyBorder="1" applyAlignment="1">
      <alignment horizontal="left" vertical="top"/>
    </xf>
    <xf numFmtId="0" fontId="1" fillId="0" borderId="2" xfId="0" applyNumberFormat="1"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horizontal="left" vertical="top"/>
    </xf>
    <xf numFmtId="4" fontId="3" fillId="0" borderId="0" xfId="0" applyNumberFormat="1" applyFont="1" applyFill="1" applyAlignment="1">
      <alignment horizontal="right"/>
    </xf>
    <xf numFmtId="4" fontId="1" fillId="0" borderId="0" xfId="0" applyNumberFormat="1" applyFont="1" applyFill="1" applyBorder="1" applyAlignment="1">
      <alignment horizontal="center"/>
    </xf>
    <xf numFmtId="4" fontId="12" fillId="0" borderId="0" xfId="0" applyNumberFormat="1" applyFont="1" applyFill="1" applyBorder="1" applyAlignment="1">
      <alignment horizontal="center"/>
    </xf>
    <xf numFmtId="4" fontId="12" fillId="0" borderId="0" xfId="0" applyNumberFormat="1" applyFont="1" applyFill="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8"/>
  <sheetViews>
    <sheetView tabSelected="1" topLeftCell="A191" zoomScaleNormal="100" zoomScaleSheetLayoutView="100" zoomScalePageLayoutView="96" workbookViewId="0">
      <selection activeCell="K181" sqref="K181"/>
    </sheetView>
  </sheetViews>
  <sheetFormatPr defaultRowHeight="12.75" x14ac:dyDescent="0.2"/>
  <cols>
    <col min="1" max="1" width="3.28515625" style="3" customWidth="1"/>
    <col min="2" max="2" width="42.85546875" style="11" customWidth="1"/>
    <col min="3" max="3" width="4" style="2" customWidth="1"/>
    <col min="4" max="4" width="9.42578125" style="5" customWidth="1"/>
    <col min="5" max="5" width="2.7109375" style="2" customWidth="1"/>
    <col min="6" max="6" width="9.85546875" style="1" customWidth="1"/>
    <col min="7" max="7" width="2.85546875" style="2" customWidth="1"/>
    <col min="8" max="8" width="14" style="1" customWidth="1"/>
    <col min="9" max="16384" width="9.140625" style="2"/>
  </cols>
  <sheetData>
    <row r="1" spans="1:8" x14ac:dyDescent="0.2">
      <c r="A1" s="128"/>
      <c r="B1" s="128"/>
      <c r="C1" s="128"/>
      <c r="D1" s="128"/>
      <c r="E1" s="128"/>
      <c r="F1" s="128"/>
      <c r="G1" s="128"/>
      <c r="H1" s="128"/>
    </row>
    <row r="2" spans="1:8" ht="15" customHeight="1" x14ac:dyDescent="0.25">
      <c r="B2" s="133" t="s">
        <v>31</v>
      </c>
      <c r="C2" s="134"/>
      <c r="D2" s="134"/>
      <c r="E2" s="134"/>
      <c r="F2" s="134"/>
      <c r="G2" s="134"/>
      <c r="H2" s="134"/>
    </row>
    <row r="3" spans="1:8" x14ac:dyDescent="0.2">
      <c r="B3" s="4"/>
    </row>
    <row r="4" spans="1:8" x14ac:dyDescent="0.2">
      <c r="B4" s="4"/>
    </row>
    <row r="5" spans="1:8" x14ac:dyDescent="0.2">
      <c r="B5" s="4" t="s">
        <v>32</v>
      </c>
    </row>
    <row r="6" spans="1:8" x14ac:dyDescent="0.2">
      <c r="B6" s="4"/>
    </row>
    <row r="7" spans="1:8" ht="89.25" customHeight="1" x14ac:dyDescent="0.2">
      <c r="B7" s="131" t="s">
        <v>41</v>
      </c>
      <c r="C7" s="135"/>
      <c r="D7" s="135"/>
      <c r="E7" s="135"/>
      <c r="F7" s="135"/>
      <c r="G7" s="135"/>
      <c r="H7" s="135"/>
    </row>
    <row r="8" spans="1:8" x14ac:dyDescent="0.2">
      <c r="B8" s="136"/>
      <c r="C8" s="137"/>
      <c r="D8" s="137"/>
      <c r="E8" s="137"/>
      <c r="F8" s="137"/>
      <c r="G8" s="137"/>
    </row>
    <row r="9" spans="1:8" x14ac:dyDescent="0.2">
      <c r="B9" s="7" t="s">
        <v>33</v>
      </c>
    </row>
    <row r="10" spans="1:8" x14ac:dyDescent="0.2">
      <c r="B10" s="4"/>
    </row>
    <row r="11" spans="1:8" ht="305.25" customHeight="1" x14ac:dyDescent="0.2">
      <c r="B11" s="135" t="s">
        <v>34</v>
      </c>
      <c r="C11" s="130"/>
      <c r="D11" s="130"/>
      <c r="E11" s="130"/>
      <c r="F11" s="130"/>
      <c r="G11" s="130"/>
      <c r="H11" s="130"/>
    </row>
    <row r="12" spans="1:8" ht="12.75" customHeight="1" x14ac:dyDescent="0.2">
      <c r="B12" s="8"/>
      <c r="C12" s="9"/>
      <c r="D12" s="10"/>
      <c r="E12" s="9"/>
      <c r="G12" s="9"/>
    </row>
    <row r="13" spans="1:8" ht="12.75" customHeight="1" x14ac:dyDescent="0.2">
      <c r="B13" s="7" t="s">
        <v>35</v>
      </c>
      <c r="C13" s="9"/>
      <c r="D13" s="10"/>
      <c r="E13" s="9"/>
      <c r="G13" s="9"/>
    </row>
    <row r="14" spans="1:8" ht="12.75" customHeight="1" x14ac:dyDescent="0.2">
      <c r="B14" s="7"/>
      <c r="C14" s="9"/>
      <c r="D14" s="10"/>
      <c r="E14" s="9"/>
      <c r="G14" s="9"/>
    </row>
    <row r="15" spans="1:8" ht="12.75" customHeight="1" x14ac:dyDescent="0.2">
      <c r="B15" s="138" t="s">
        <v>36</v>
      </c>
      <c r="C15" s="138"/>
      <c r="D15" s="138"/>
      <c r="E15" s="138"/>
      <c r="F15" s="138"/>
      <c r="G15" s="138"/>
      <c r="H15" s="137"/>
    </row>
    <row r="16" spans="1:8" ht="12.75" customHeight="1" x14ac:dyDescent="0.2">
      <c r="B16" s="138"/>
      <c r="C16" s="138"/>
      <c r="D16" s="138"/>
      <c r="E16" s="138"/>
      <c r="F16" s="138"/>
      <c r="G16" s="138"/>
      <c r="H16" s="137"/>
    </row>
    <row r="17" spans="2:8" ht="12.75" customHeight="1" x14ac:dyDescent="0.2">
      <c r="B17" s="7" t="s">
        <v>37</v>
      </c>
      <c r="C17" s="9"/>
      <c r="D17" s="10"/>
      <c r="E17" s="9"/>
      <c r="G17" s="9"/>
    </row>
    <row r="18" spans="2:8" ht="12.75" customHeight="1" x14ac:dyDescent="0.2">
      <c r="B18" s="7"/>
      <c r="C18" s="9"/>
      <c r="D18" s="10"/>
      <c r="E18" s="9"/>
      <c r="G18" s="9"/>
    </row>
    <row r="19" spans="2:8" ht="76.5" customHeight="1" x14ac:dyDescent="0.2">
      <c r="B19" s="131" t="s">
        <v>38</v>
      </c>
      <c r="C19" s="130"/>
      <c r="D19" s="130"/>
      <c r="E19" s="130"/>
      <c r="F19" s="130"/>
      <c r="G19" s="130"/>
      <c r="H19" s="130"/>
    </row>
    <row r="20" spans="2:8" ht="12.75" customHeight="1" x14ac:dyDescent="0.2">
      <c r="B20" s="7"/>
      <c r="C20" s="9"/>
      <c r="D20" s="10"/>
      <c r="E20" s="9"/>
      <c r="G20" s="9"/>
    </row>
    <row r="21" spans="2:8" ht="12.75" customHeight="1" x14ac:dyDescent="0.2">
      <c r="B21" s="11" t="s">
        <v>39</v>
      </c>
      <c r="C21" s="9"/>
      <c r="D21" s="10"/>
      <c r="E21" s="9"/>
      <c r="G21" s="9"/>
    </row>
    <row r="22" spans="2:8" ht="12.75" customHeight="1" x14ac:dyDescent="0.2">
      <c r="B22" s="7"/>
      <c r="C22" s="9"/>
      <c r="D22" s="10"/>
      <c r="E22" s="9"/>
      <c r="G22" s="9"/>
    </row>
    <row r="23" spans="2:8" ht="39" customHeight="1" x14ac:dyDescent="0.2">
      <c r="B23" s="131" t="s">
        <v>40</v>
      </c>
      <c r="C23" s="130"/>
      <c r="D23" s="130"/>
      <c r="E23" s="130"/>
      <c r="F23" s="130"/>
      <c r="G23" s="130"/>
      <c r="H23" s="130"/>
    </row>
    <row r="24" spans="2:8" ht="12.75" customHeight="1" x14ac:dyDescent="0.2">
      <c r="B24" s="7"/>
      <c r="C24" s="9"/>
      <c r="D24" s="10"/>
      <c r="E24" s="9"/>
      <c r="G24" s="9"/>
    </row>
    <row r="25" spans="2:8" ht="12.75" customHeight="1" x14ac:dyDescent="0.2">
      <c r="B25" s="7" t="s">
        <v>42</v>
      </c>
      <c r="C25" s="9"/>
      <c r="D25" s="10"/>
      <c r="E25" s="9"/>
      <c r="G25" s="9"/>
    </row>
    <row r="26" spans="2:8" ht="12.75" customHeight="1" x14ac:dyDescent="0.2">
      <c r="B26" s="7"/>
      <c r="C26" s="9"/>
      <c r="D26" s="10"/>
      <c r="E26" s="9"/>
      <c r="G26" s="9"/>
    </row>
    <row r="27" spans="2:8" ht="51" customHeight="1" x14ac:dyDescent="0.2">
      <c r="B27" s="129" t="s">
        <v>43</v>
      </c>
      <c r="C27" s="130"/>
      <c r="D27" s="130"/>
      <c r="E27" s="130"/>
      <c r="F27" s="130"/>
      <c r="G27" s="130"/>
      <c r="H27" s="130"/>
    </row>
    <row r="28" spans="2:8" ht="12.75" customHeight="1" x14ac:dyDescent="0.2">
      <c r="B28" s="7"/>
      <c r="C28" s="9"/>
      <c r="D28" s="10"/>
      <c r="E28" s="9"/>
      <c r="G28" s="9"/>
    </row>
    <row r="29" spans="2:8" ht="12.75" customHeight="1" x14ac:dyDescent="0.2">
      <c r="B29" s="7" t="s">
        <v>44</v>
      </c>
      <c r="C29" s="9"/>
      <c r="D29" s="10"/>
      <c r="E29" s="9"/>
      <c r="G29" s="9"/>
    </row>
    <row r="30" spans="2:8" ht="12.75" customHeight="1" x14ac:dyDescent="0.2">
      <c r="B30" s="7"/>
      <c r="C30" s="9"/>
      <c r="D30" s="10"/>
      <c r="E30" s="9"/>
      <c r="G30" s="9"/>
    </row>
    <row r="31" spans="2:8" ht="89.25" customHeight="1" x14ac:dyDescent="0.2">
      <c r="B31" s="129" t="s">
        <v>7</v>
      </c>
      <c r="C31" s="130"/>
      <c r="D31" s="130"/>
      <c r="E31" s="130"/>
      <c r="F31" s="130"/>
      <c r="G31" s="130"/>
      <c r="H31" s="130"/>
    </row>
    <row r="32" spans="2:8" ht="12.75" customHeight="1" x14ac:dyDescent="0.2">
      <c r="B32" s="7"/>
      <c r="C32" s="9"/>
      <c r="D32" s="10"/>
      <c r="E32" s="9"/>
      <c r="G32" s="9"/>
    </row>
    <row r="33" spans="2:8" ht="12.75" customHeight="1" x14ac:dyDescent="0.2">
      <c r="B33" s="7" t="s">
        <v>45</v>
      </c>
      <c r="C33" s="9"/>
      <c r="D33" s="10"/>
      <c r="E33" s="9"/>
      <c r="G33" s="9"/>
    </row>
    <row r="34" spans="2:8" ht="12.75" customHeight="1" x14ac:dyDescent="0.2">
      <c r="B34" s="7"/>
      <c r="C34" s="9"/>
      <c r="D34" s="10"/>
      <c r="E34" s="9"/>
      <c r="G34" s="9"/>
    </row>
    <row r="35" spans="2:8" ht="12.75" customHeight="1" x14ac:dyDescent="0.2">
      <c r="B35" s="129" t="s">
        <v>46</v>
      </c>
      <c r="C35" s="130"/>
      <c r="D35" s="130"/>
      <c r="E35" s="130"/>
      <c r="F35" s="130"/>
      <c r="G35" s="130"/>
      <c r="H35" s="130"/>
    </row>
    <row r="36" spans="2:8" ht="12.75" customHeight="1" x14ac:dyDescent="0.2">
      <c r="B36" s="7"/>
      <c r="C36" s="9"/>
      <c r="D36" s="10"/>
      <c r="E36" s="9"/>
      <c r="G36" s="9"/>
    </row>
    <row r="37" spans="2:8" ht="12.75" customHeight="1" x14ac:dyDescent="0.2">
      <c r="B37" s="7" t="s">
        <v>47</v>
      </c>
      <c r="C37" s="9"/>
      <c r="D37" s="10"/>
      <c r="E37" s="9"/>
      <c r="G37" s="9"/>
    </row>
    <row r="38" spans="2:8" ht="12.75" customHeight="1" x14ac:dyDescent="0.2">
      <c r="B38" s="7"/>
      <c r="C38" s="9"/>
      <c r="D38" s="10"/>
      <c r="E38" s="9"/>
      <c r="G38" s="9"/>
    </row>
    <row r="39" spans="2:8" ht="38.25" customHeight="1" x14ac:dyDescent="0.2">
      <c r="B39" s="129" t="s">
        <v>48</v>
      </c>
      <c r="C39" s="130"/>
      <c r="D39" s="130"/>
      <c r="E39" s="130"/>
      <c r="F39" s="130"/>
      <c r="G39" s="130"/>
      <c r="H39" s="130"/>
    </row>
    <row r="40" spans="2:8" ht="12.75" customHeight="1" x14ac:dyDescent="0.2">
      <c r="B40" s="7"/>
      <c r="C40" s="9"/>
      <c r="D40" s="10"/>
      <c r="E40" s="9"/>
      <c r="G40" s="9"/>
    </row>
    <row r="41" spans="2:8" ht="12.75" customHeight="1" x14ac:dyDescent="0.2">
      <c r="B41" s="7" t="s">
        <v>49</v>
      </c>
      <c r="C41" s="9"/>
      <c r="D41" s="10"/>
      <c r="E41" s="9"/>
      <c r="G41" s="9"/>
    </row>
    <row r="42" spans="2:8" ht="12.75" customHeight="1" x14ac:dyDescent="0.2">
      <c r="B42" s="7"/>
      <c r="C42" s="9"/>
      <c r="D42" s="10"/>
      <c r="E42" s="9"/>
      <c r="G42" s="9"/>
    </row>
    <row r="43" spans="2:8" ht="114.75" customHeight="1" x14ac:dyDescent="0.2">
      <c r="B43" s="132" t="s">
        <v>50</v>
      </c>
      <c r="C43" s="132"/>
      <c r="D43" s="132"/>
      <c r="E43" s="132"/>
      <c r="F43" s="132"/>
      <c r="G43" s="132"/>
      <c r="H43" s="132"/>
    </row>
    <row r="44" spans="2:8" ht="12.75" customHeight="1" x14ac:dyDescent="0.2">
      <c r="B44" s="140" t="s">
        <v>51</v>
      </c>
      <c r="C44" s="138"/>
      <c r="D44" s="138"/>
      <c r="E44" s="138"/>
      <c r="F44" s="138"/>
      <c r="G44" s="138"/>
      <c r="H44" s="14"/>
    </row>
    <row r="45" spans="2:8" ht="12.75" customHeight="1" x14ac:dyDescent="0.2">
      <c r="B45" s="4"/>
      <c r="C45" s="15"/>
      <c r="D45" s="16"/>
      <c r="E45" s="15"/>
      <c r="F45" s="17"/>
      <c r="G45" s="15"/>
      <c r="H45" s="14"/>
    </row>
    <row r="46" spans="2:8" ht="25.5" customHeight="1" x14ac:dyDescent="0.2">
      <c r="B46" s="142" t="s">
        <v>52</v>
      </c>
      <c r="C46" s="135"/>
      <c r="D46" s="135"/>
      <c r="E46" s="135"/>
      <c r="F46" s="135"/>
      <c r="G46" s="135"/>
      <c r="H46" s="135"/>
    </row>
    <row r="47" spans="2:8" ht="12.75" customHeight="1" x14ac:dyDescent="0.2">
      <c r="B47" s="4"/>
      <c r="C47" s="15"/>
      <c r="D47" s="16"/>
      <c r="E47" s="15"/>
      <c r="F47" s="17"/>
      <c r="G47" s="15"/>
      <c r="H47" s="14"/>
    </row>
    <row r="48" spans="2:8" ht="38.25" customHeight="1" x14ac:dyDescent="0.2">
      <c r="B48" s="142" t="s">
        <v>53</v>
      </c>
      <c r="C48" s="135"/>
      <c r="D48" s="135"/>
      <c r="E48" s="135"/>
      <c r="F48" s="135"/>
      <c r="G48" s="135"/>
      <c r="H48" s="135"/>
    </row>
    <row r="49" spans="1:13" ht="12.75" customHeight="1" x14ac:dyDescent="0.2">
      <c r="B49" s="4"/>
      <c r="C49" s="15"/>
      <c r="D49" s="16"/>
      <c r="E49" s="15"/>
      <c r="F49" s="17"/>
      <c r="G49" s="15"/>
      <c r="H49" s="14"/>
    </row>
    <row r="50" spans="1:13" ht="51" customHeight="1" x14ac:dyDescent="0.2">
      <c r="B50" s="132" t="s">
        <v>54</v>
      </c>
      <c r="C50" s="135"/>
      <c r="D50" s="135"/>
      <c r="E50" s="135"/>
      <c r="F50" s="135"/>
      <c r="G50" s="135"/>
      <c r="H50" s="135"/>
    </row>
    <row r="51" spans="1:13" ht="12.75" customHeight="1" x14ac:dyDescent="0.2">
      <c r="B51" s="4"/>
      <c r="C51" s="15"/>
      <c r="D51" s="16"/>
      <c r="E51" s="15"/>
      <c r="F51" s="17"/>
      <c r="G51" s="15"/>
      <c r="H51" s="14"/>
    </row>
    <row r="52" spans="1:13" ht="51" customHeight="1" x14ac:dyDescent="0.2">
      <c r="B52" s="142" t="s">
        <v>55</v>
      </c>
      <c r="C52" s="135"/>
      <c r="D52" s="135"/>
      <c r="E52" s="135"/>
      <c r="F52" s="135"/>
      <c r="G52" s="135"/>
      <c r="H52" s="135"/>
    </row>
    <row r="53" spans="1:13" ht="12.75" customHeight="1" x14ac:dyDescent="0.2">
      <c r="B53" s="4"/>
      <c r="C53" s="15"/>
      <c r="D53" s="16"/>
      <c r="E53" s="15"/>
      <c r="F53" s="17"/>
      <c r="G53" s="15"/>
      <c r="H53" s="14"/>
    </row>
    <row r="54" spans="1:13" ht="12.75" customHeight="1" x14ac:dyDescent="0.2">
      <c r="B54" s="132" t="s">
        <v>187</v>
      </c>
      <c r="C54" s="135"/>
      <c r="D54" s="135"/>
      <c r="E54" s="135"/>
      <c r="F54" s="135"/>
      <c r="G54" s="135"/>
      <c r="H54" s="135"/>
    </row>
    <row r="55" spans="1:13" ht="38.25" hidden="1" customHeight="1" x14ac:dyDescent="0.2">
      <c r="B55" s="18"/>
      <c r="C55" s="12"/>
      <c r="D55" s="13"/>
      <c r="E55" s="12"/>
      <c r="F55" s="12"/>
      <c r="G55" s="12"/>
      <c r="H55" s="13"/>
    </row>
    <row r="56" spans="1:13" ht="12.75" customHeight="1" x14ac:dyDescent="0.2">
      <c r="B56" s="87" t="s">
        <v>188</v>
      </c>
      <c r="C56" s="12"/>
      <c r="D56" s="13"/>
      <c r="E56" s="12"/>
      <c r="F56" s="12"/>
      <c r="G56" s="12"/>
      <c r="H56" s="13"/>
    </row>
    <row r="57" spans="1:13" ht="12.75" customHeight="1" x14ac:dyDescent="0.2">
      <c r="B57" s="18"/>
      <c r="C57" s="12"/>
      <c r="D57" s="13"/>
      <c r="E57" s="12"/>
      <c r="F57" s="12"/>
      <c r="G57" s="12"/>
      <c r="H57" s="13"/>
    </row>
    <row r="58" spans="1:13" ht="12.75" customHeight="1" x14ac:dyDescent="0.2">
      <c r="A58" s="19" t="s">
        <v>121</v>
      </c>
      <c r="B58" s="20" t="s">
        <v>122</v>
      </c>
      <c r="C58" s="15"/>
      <c r="D58" s="16"/>
      <c r="E58" s="15"/>
      <c r="F58" s="17"/>
      <c r="G58" s="15"/>
      <c r="H58" s="14"/>
    </row>
    <row r="59" spans="1:13" x14ac:dyDescent="0.2">
      <c r="B59" s="4"/>
    </row>
    <row r="60" spans="1:13" x14ac:dyDescent="0.2">
      <c r="B60" s="4" t="s">
        <v>11</v>
      </c>
    </row>
    <row r="61" spans="1:13" x14ac:dyDescent="0.2">
      <c r="B61" s="4"/>
    </row>
    <row r="62" spans="1:13" x14ac:dyDescent="0.2">
      <c r="B62" s="11" t="s">
        <v>60</v>
      </c>
    </row>
    <row r="64" spans="1:13" ht="162.75" customHeight="1" x14ac:dyDescent="0.2">
      <c r="B64" s="11" t="s">
        <v>88</v>
      </c>
      <c r="M64" s="2" t="s">
        <v>207</v>
      </c>
    </row>
    <row r="65" spans="1:8" ht="12.75" customHeight="1" x14ac:dyDescent="0.2"/>
    <row r="66" spans="1:8" ht="51" customHeight="1" x14ac:dyDescent="0.2">
      <c r="A66" s="3" t="s">
        <v>25</v>
      </c>
      <c r="B66" s="11" t="s">
        <v>209</v>
      </c>
    </row>
    <row r="67" spans="1:8" ht="12.75" customHeight="1" x14ac:dyDescent="0.2"/>
    <row r="68" spans="1:8" ht="38.25" customHeight="1" x14ac:dyDescent="0.2">
      <c r="B68" s="11" t="s">
        <v>151</v>
      </c>
      <c r="G68" s="1"/>
    </row>
    <row r="69" spans="1:8" ht="12.75" customHeight="1" x14ac:dyDescent="0.2">
      <c r="C69" s="21" t="s">
        <v>13</v>
      </c>
      <c r="D69" s="22">
        <v>5</v>
      </c>
      <c r="E69" s="23" t="s">
        <v>14</v>
      </c>
      <c r="F69" s="150" t="s">
        <v>212</v>
      </c>
      <c r="G69" s="150"/>
      <c r="H69" s="54"/>
    </row>
    <row r="70" spans="1:8" ht="38.25" customHeight="1" x14ac:dyDescent="0.2">
      <c r="B70" s="11" t="s">
        <v>152</v>
      </c>
      <c r="F70" s="150"/>
      <c r="G70" s="150"/>
    </row>
    <row r="71" spans="1:8" ht="12.75" customHeight="1" x14ac:dyDescent="0.2">
      <c r="C71" s="21" t="s">
        <v>13</v>
      </c>
      <c r="D71" s="22">
        <v>4</v>
      </c>
      <c r="E71" s="23" t="s">
        <v>14</v>
      </c>
      <c r="F71" s="150"/>
      <c r="G71" s="150"/>
      <c r="H71" s="54"/>
    </row>
    <row r="72" spans="1:8" ht="38.25" customHeight="1" x14ac:dyDescent="0.2">
      <c r="B72" s="11" t="s">
        <v>153</v>
      </c>
      <c r="F72" s="150"/>
      <c r="G72" s="150"/>
    </row>
    <row r="73" spans="1:8" ht="12.75" customHeight="1" x14ac:dyDescent="0.2">
      <c r="C73" s="21" t="s">
        <v>13</v>
      </c>
      <c r="D73" s="22">
        <v>14</v>
      </c>
      <c r="E73" s="23" t="s">
        <v>14</v>
      </c>
      <c r="F73" s="150"/>
      <c r="G73" s="150"/>
      <c r="H73" s="54"/>
    </row>
    <row r="74" spans="1:8" ht="25.5" customHeight="1" x14ac:dyDescent="0.2">
      <c r="B74" s="11" t="s">
        <v>154</v>
      </c>
      <c r="C74" s="21"/>
      <c r="D74" s="22"/>
      <c r="E74" s="23"/>
      <c r="F74" s="150"/>
      <c r="G74" s="150"/>
      <c r="H74" s="54"/>
    </row>
    <row r="75" spans="1:8" ht="12.75" customHeight="1" x14ac:dyDescent="0.2">
      <c r="C75" s="21" t="s">
        <v>13</v>
      </c>
      <c r="D75" s="22">
        <v>4</v>
      </c>
      <c r="E75" s="23" t="s">
        <v>14</v>
      </c>
      <c r="F75" s="150"/>
      <c r="G75" s="150"/>
      <c r="H75" s="54"/>
    </row>
    <row r="76" spans="1:8" ht="12.75" customHeight="1" x14ac:dyDescent="0.2">
      <c r="B76" s="11" t="s">
        <v>155</v>
      </c>
      <c r="F76" s="150"/>
      <c r="G76" s="150"/>
    </row>
    <row r="77" spans="1:8" ht="12.75" customHeight="1" x14ac:dyDescent="0.2">
      <c r="C77" s="21" t="s">
        <v>13</v>
      </c>
      <c r="D77" s="22">
        <v>13</v>
      </c>
      <c r="E77" s="23" t="s">
        <v>14</v>
      </c>
      <c r="F77" s="150"/>
      <c r="G77" s="150"/>
      <c r="H77" s="54"/>
    </row>
    <row r="78" spans="1:8" ht="12.75" customHeight="1" x14ac:dyDescent="0.2">
      <c r="B78" s="11" t="s">
        <v>156</v>
      </c>
      <c r="F78" s="150"/>
      <c r="G78" s="150"/>
    </row>
    <row r="79" spans="1:8" ht="12.75" customHeight="1" x14ac:dyDescent="0.2">
      <c r="C79" s="21" t="s">
        <v>13</v>
      </c>
      <c r="D79" s="22">
        <v>7</v>
      </c>
      <c r="E79" s="23" t="s">
        <v>14</v>
      </c>
      <c r="F79" s="150"/>
      <c r="G79" s="150"/>
      <c r="H79" s="54"/>
    </row>
    <row r="80" spans="1:8" ht="12.75" customHeight="1" x14ac:dyDescent="0.2">
      <c r="F80" s="150"/>
      <c r="G80" s="150"/>
    </row>
    <row r="81" spans="1:8" ht="12.75" customHeight="1" x14ac:dyDescent="0.2">
      <c r="F81" s="150"/>
      <c r="G81" s="150"/>
    </row>
    <row r="82" spans="1:8" ht="12.75" customHeight="1" x14ac:dyDescent="0.2">
      <c r="B82" s="11" t="s">
        <v>157</v>
      </c>
      <c r="F82" s="150"/>
      <c r="G82" s="150"/>
    </row>
    <row r="83" spans="1:8" ht="12.75" customHeight="1" x14ac:dyDescent="0.2">
      <c r="C83" s="21" t="s">
        <v>13</v>
      </c>
      <c r="D83" s="22">
        <v>26</v>
      </c>
      <c r="E83" s="23" t="s">
        <v>14</v>
      </c>
      <c r="F83" s="150"/>
      <c r="G83" s="150"/>
      <c r="H83" s="54"/>
    </row>
    <row r="84" spans="1:8" ht="12.75" customHeight="1" x14ac:dyDescent="0.2">
      <c r="B84" s="11" t="s">
        <v>158</v>
      </c>
      <c r="C84" s="21"/>
      <c r="D84" s="22"/>
      <c r="E84" s="23"/>
      <c r="F84" s="150"/>
      <c r="G84" s="150"/>
      <c r="H84" s="54"/>
    </row>
    <row r="85" spans="1:8" ht="12.75" customHeight="1" x14ac:dyDescent="0.2">
      <c r="C85" s="21" t="s">
        <v>13</v>
      </c>
      <c r="D85" s="22">
        <v>8</v>
      </c>
      <c r="E85" s="23" t="s">
        <v>14</v>
      </c>
      <c r="F85" s="150"/>
      <c r="G85" s="150"/>
      <c r="H85" s="54"/>
    </row>
    <row r="86" spans="1:8" ht="25.5" customHeight="1" x14ac:dyDescent="0.2">
      <c r="A86" s="3" t="s">
        <v>26</v>
      </c>
      <c r="B86" s="11" t="s">
        <v>70</v>
      </c>
    </row>
    <row r="87" spans="1:8" ht="12.75" customHeight="1" x14ac:dyDescent="0.2"/>
    <row r="88" spans="1:8" ht="89.25" customHeight="1" x14ac:dyDescent="0.2">
      <c r="B88" s="11" t="s">
        <v>142</v>
      </c>
    </row>
    <row r="89" spans="1:8" ht="12.75" customHeight="1" x14ac:dyDescent="0.2">
      <c r="C89" s="21" t="s">
        <v>21</v>
      </c>
      <c r="D89" s="25">
        <v>126.4</v>
      </c>
      <c r="E89" s="23" t="s">
        <v>14</v>
      </c>
      <c r="F89" s="84"/>
      <c r="G89" s="23" t="s">
        <v>12</v>
      </c>
      <c r="H89" s="54">
        <f>(D89*F89)</f>
        <v>0</v>
      </c>
    </row>
    <row r="90" spans="1:8" ht="51" x14ac:dyDescent="0.2">
      <c r="B90" s="11" t="s">
        <v>89</v>
      </c>
      <c r="C90" s="21"/>
      <c r="D90" s="25"/>
      <c r="E90" s="23"/>
      <c r="F90" s="24"/>
      <c r="G90" s="23"/>
      <c r="H90" s="54"/>
    </row>
    <row r="91" spans="1:8" x14ac:dyDescent="0.2">
      <c r="C91" s="21" t="s">
        <v>21</v>
      </c>
      <c r="D91" s="25">
        <v>18.600000000000001</v>
      </c>
      <c r="E91" s="23"/>
      <c r="F91" s="84"/>
      <c r="G91" s="23" t="s">
        <v>12</v>
      </c>
      <c r="H91" s="54">
        <f>(D91*F91)</f>
        <v>0</v>
      </c>
    </row>
    <row r="92" spans="1:8" ht="25.5" x14ac:dyDescent="0.2">
      <c r="B92" s="11" t="s">
        <v>126</v>
      </c>
      <c r="C92" s="21"/>
      <c r="D92" s="25"/>
      <c r="E92" s="23"/>
      <c r="F92" s="24"/>
      <c r="G92" s="23"/>
      <c r="H92" s="54"/>
    </row>
    <row r="93" spans="1:8" x14ac:dyDescent="0.2">
      <c r="C93" s="21" t="s">
        <v>13</v>
      </c>
      <c r="D93" s="25">
        <v>26</v>
      </c>
      <c r="E93" s="23"/>
      <c r="F93" s="84"/>
      <c r="G93" s="23" t="s">
        <v>12</v>
      </c>
      <c r="H93" s="54">
        <f>(D93*F93)</f>
        <v>0</v>
      </c>
    </row>
    <row r="94" spans="1:8" ht="25.5" x14ac:dyDescent="0.2">
      <c r="A94" s="3" t="s">
        <v>20</v>
      </c>
      <c r="B94" s="26" t="s">
        <v>210</v>
      </c>
    </row>
    <row r="95" spans="1:8" x14ac:dyDescent="0.2">
      <c r="B95" s="26"/>
      <c r="C95" s="21" t="s">
        <v>21</v>
      </c>
      <c r="D95" s="25">
        <v>412.3</v>
      </c>
      <c r="E95" s="23" t="s">
        <v>14</v>
      </c>
      <c r="F95" s="84"/>
      <c r="G95" s="23" t="s">
        <v>12</v>
      </c>
      <c r="H95" s="54">
        <f>(D95*F95)</f>
        <v>0</v>
      </c>
    </row>
    <row r="96" spans="1:8" ht="51" x14ac:dyDescent="0.2">
      <c r="A96" s="3" t="s">
        <v>22</v>
      </c>
      <c r="B96" s="26" t="s">
        <v>71</v>
      </c>
    </row>
    <row r="97" spans="1:8" x14ac:dyDescent="0.2">
      <c r="B97" s="26"/>
      <c r="C97" s="21" t="s">
        <v>13</v>
      </c>
      <c r="D97" s="22">
        <v>30</v>
      </c>
      <c r="E97" s="23" t="s">
        <v>14</v>
      </c>
      <c r="F97" s="84"/>
      <c r="G97" s="23" t="s">
        <v>12</v>
      </c>
      <c r="H97" s="54">
        <f>(D97*F97)</f>
        <v>0</v>
      </c>
    </row>
    <row r="98" spans="1:8" ht="25.5" x14ac:dyDescent="0.2">
      <c r="A98" s="3" t="s">
        <v>23</v>
      </c>
      <c r="B98" s="26" t="s">
        <v>208</v>
      </c>
      <c r="C98" s="21"/>
      <c r="D98" s="22"/>
      <c r="E98" s="23"/>
      <c r="F98" s="24"/>
      <c r="G98" s="23"/>
      <c r="H98" s="54"/>
    </row>
    <row r="99" spans="1:8" x14ac:dyDescent="0.2">
      <c r="B99" s="26"/>
      <c r="C99" s="21" t="s">
        <v>13</v>
      </c>
      <c r="D99" s="22">
        <v>12</v>
      </c>
      <c r="E99" s="23" t="s">
        <v>14</v>
      </c>
      <c r="F99" s="84"/>
      <c r="G99" s="23" t="s">
        <v>12</v>
      </c>
      <c r="H99" s="54">
        <f>(D99*F99)</f>
        <v>0</v>
      </c>
    </row>
    <row r="100" spans="1:8" ht="38.25" x14ac:dyDescent="0.2">
      <c r="A100" s="3" t="s">
        <v>24</v>
      </c>
      <c r="B100" s="26" t="s">
        <v>95</v>
      </c>
      <c r="C100" s="21"/>
      <c r="D100" s="22"/>
      <c r="E100" s="23"/>
      <c r="F100" s="24"/>
      <c r="G100" s="23"/>
      <c r="H100" s="54"/>
    </row>
    <row r="101" spans="1:8" x14ac:dyDescent="0.2">
      <c r="B101" s="26"/>
      <c r="C101" s="21" t="s">
        <v>13</v>
      </c>
      <c r="D101" s="22">
        <v>1</v>
      </c>
      <c r="E101" s="23" t="s">
        <v>14</v>
      </c>
      <c r="F101" s="84"/>
      <c r="G101" s="23" t="s">
        <v>12</v>
      </c>
      <c r="H101" s="54">
        <f>(D101*F101)</f>
        <v>0</v>
      </c>
    </row>
    <row r="102" spans="1:8" ht="63.75" x14ac:dyDescent="0.2">
      <c r="A102" s="3" t="s">
        <v>16</v>
      </c>
      <c r="B102" s="26" t="s">
        <v>211</v>
      </c>
      <c r="C102" s="21"/>
      <c r="D102" s="22"/>
      <c r="E102" s="23"/>
      <c r="F102" s="24"/>
      <c r="G102" s="23"/>
      <c r="H102" s="54"/>
    </row>
    <row r="103" spans="1:8" x14ac:dyDescent="0.2">
      <c r="B103" s="26"/>
      <c r="C103" s="21"/>
      <c r="D103" s="22"/>
      <c r="E103" s="23"/>
      <c r="F103" s="24"/>
      <c r="G103" s="23"/>
      <c r="H103" s="54"/>
    </row>
    <row r="104" spans="1:8" ht="51" x14ac:dyDescent="0.2">
      <c r="B104" s="26" t="s">
        <v>111</v>
      </c>
      <c r="C104" s="21"/>
      <c r="D104" s="22"/>
      <c r="E104" s="23"/>
      <c r="F104" s="24"/>
      <c r="G104" s="23"/>
      <c r="H104" s="54"/>
    </row>
    <row r="105" spans="1:8" x14ac:dyDescent="0.2">
      <c r="B105" s="26"/>
      <c r="C105" s="21" t="s">
        <v>13</v>
      </c>
      <c r="D105" s="22">
        <v>1</v>
      </c>
      <c r="E105" s="23" t="s">
        <v>14</v>
      </c>
      <c r="F105" s="127" t="s">
        <v>213</v>
      </c>
      <c r="G105" s="127"/>
      <c r="H105" s="54"/>
    </row>
    <row r="106" spans="1:8" ht="38.25" x14ac:dyDescent="0.2">
      <c r="B106" s="26" t="s">
        <v>107</v>
      </c>
      <c r="C106" s="21"/>
      <c r="D106" s="22"/>
      <c r="E106" s="23"/>
      <c r="F106" s="127"/>
      <c r="G106" s="127"/>
      <c r="H106" s="54"/>
    </row>
    <row r="107" spans="1:8" x14ac:dyDescent="0.2">
      <c r="B107" s="26"/>
      <c r="C107" s="21" t="s">
        <v>13</v>
      </c>
      <c r="D107" s="22">
        <v>1</v>
      </c>
      <c r="E107" s="23" t="s">
        <v>14</v>
      </c>
      <c r="F107" s="127"/>
      <c r="G107" s="127"/>
      <c r="H107" s="54"/>
    </row>
    <row r="108" spans="1:8" x14ac:dyDescent="0.2">
      <c r="B108" s="26"/>
      <c r="C108" s="21"/>
      <c r="D108" s="22"/>
      <c r="E108" s="23"/>
      <c r="F108" s="127"/>
      <c r="G108" s="127"/>
      <c r="H108" s="54"/>
    </row>
    <row r="109" spans="1:8" x14ac:dyDescent="0.2">
      <c r="B109" s="26"/>
      <c r="C109" s="21"/>
      <c r="D109" s="22"/>
      <c r="E109" s="23"/>
      <c r="F109" s="127"/>
      <c r="G109" s="127"/>
      <c r="H109" s="54"/>
    </row>
    <row r="110" spans="1:8" x14ac:dyDescent="0.2">
      <c r="B110" s="26"/>
      <c r="C110" s="21"/>
      <c r="D110" s="22"/>
      <c r="E110" s="23"/>
      <c r="F110" s="127"/>
      <c r="G110" s="127"/>
      <c r="H110" s="54"/>
    </row>
    <row r="111" spans="1:8" x14ac:dyDescent="0.2">
      <c r="B111" s="26"/>
      <c r="C111" s="21"/>
      <c r="D111" s="22"/>
      <c r="E111" s="23"/>
      <c r="F111" s="127"/>
      <c r="G111" s="127"/>
      <c r="H111" s="54"/>
    </row>
    <row r="112" spans="1:8" ht="38.25" x14ac:dyDescent="0.2">
      <c r="B112" s="26" t="s">
        <v>108</v>
      </c>
      <c r="C112" s="21"/>
      <c r="D112" s="22"/>
      <c r="E112" s="23"/>
      <c r="F112" s="127"/>
      <c r="G112" s="127"/>
      <c r="H112" s="54"/>
    </row>
    <row r="113" spans="1:8" x14ac:dyDescent="0.2">
      <c r="B113" s="26"/>
      <c r="C113" s="21" t="s">
        <v>13</v>
      </c>
      <c r="D113" s="22">
        <v>2</v>
      </c>
      <c r="E113" s="23" t="s">
        <v>14</v>
      </c>
      <c r="F113" s="127"/>
      <c r="G113" s="127"/>
      <c r="H113" s="54"/>
    </row>
    <row r="114" spans="1:8" ht="38.25" x14ac:dyDescent="0.2">
      <c r="B114" s="26" t="s">
        <v>109</v>
      </c>
      <c r="C114" s="21"/>
      <c r="D114" s="22"/>
      <c r="E114" s="23"/>
      <c r="F114" s="127"/>
      <c r="G114" s="127"/>
      <c r="H114" s="54"/>
    </row>
    <row r="115" spans="1:8" x14ac:dyDescent="0.2">
      <c r="B115" s="26"/>
      <c r="C115" s="21" t="s">
        <v>13</v>
      </c>
      <c r="D115" s="22">
        <v>2</v>
      </c>
      <c r="E115" s="23" t="s">
        <v>14</v>
      </c>
      <c r="F115" s="127"/>
      <c r="G115" s="127"/>
      <c r="H115" s="54"/>
    </row>
    <row r="116" spans="1:8" ht="38.25" x14ac:dyDescent="0.2">
      <c r="B116" s="26" t="s">
        <v>110</v>
      </c>
      <c r="C116" s="21"/>
      <c r="D116" s="22"/>
      <c r="E116" s="23"/>
      <c r="F116" s="127"/>
      <c r="G116" s="127"/>
      <c r="H116" s="54"/>
    </row>
    <row r="117" spans="1:8" x14ac:dyDescent="0.2">
      <c r="B117" s="26"/>
      <c r="C117" s="21" t="s">
        <v>13</v>
      </c>
      <c r="D117" s="22">
        <v>2</v>
      </c>
      <c r="E117" s="23" t="s">
        <v>14</v>
      </c>
      <c r="F117" s="127"/>
      <c r="G117" s="127"/>
      <c r="H117" s="54"/>
    </row>
    <row r="118" spans="1:8" ht="38.25" x14ac:dyDescent="0.2">
      <c r="B118" s="26" t="s">
        <v>118</v>
      </c>
      <c r="C118" s="21"/>
      <c r="D118" s="22"/>
      <c r="E118" s="23"/>
      <c r="F118" s="127"/>
      <c r="G118" s="127"/>
      <c r="H118" s="54"/>
    </row>
    <row r="119" spans="1:8" x14ac:dyDescent="0.2">
      <c r="B119" s="26"/>
      <c r="C119" s="21" t="s">
        <v>13</v>
      </c>
      <c r="D119" s="22">
        <v>2</v>
      </c>
      <c r="E119" s="23" t="s">
        <v>14</v>
      </c>
      <c r="F119" s="127"/>
      <c r="G119" s="127"/>
      <c r="H119" s="54"/>
    </row>
    <row r="120" spans="1:8" ht="51" x14ac:dyDescent="0.2">
      <c r="B120" s="26" t="s">
        <v>112</v>
      </c>
      <c r="C120" s="21"/>
      <c r="D120" s="22"/>
      <c r="E120" s="23"/>
      <c r="F120" s="127"/>
      <c r="G120" s="127"/>
      <c r="H120" s="54"/>
    </row>
    <row r="121" spans="1:8" x14ac:dyDescent="0.2">
      <c r="B121" s="26"/>
      <c r="C121" s="21" t="s">
        <v>13</v>
      </c>
      <c r="D121" s="22">
        <v>1</v>
      </c>
      <c r="E121" s="23" t="s">
        <v>14</v>
      </c>
      <c r="F121" s="127"/>
      <c r="G121" s="127"/>
      <c r="H121" s="54"/>
    </row>
    <row r="122" spans="1:8" ht="25.5" x14ac:dyDescent="0.2">
      <c r="B122" s="26" t="s">
        <v>113</v>
      </c>
      <c r="C122" s="21"/>
      <c r="D122" s="22"/>
      <c r="E122" s="23"/>
      <c r="F122" s="127"/>
      <c r="G122" s="127"/>
      <c r="H122" s="54"/>
    </row>
    <row r="123" spans="1:8" x14ac:dyDescent="0.2">
      <c r="B123" s="26"/>
      <c r="C123" s="21" t="s">
        <v>13</v>
      </c>
      <c r="D123" s="22">
        <v>1</v>
      </c>
      <c r="E123" s="23" t="s">
        <v>14</v>
      </c>
      <c r="F123" s="127"/>
      <c r="G123" s="127"/>
      <c r="H123" s="54"/>
    </row>
    <row r="124" spans="1:8" ht="76.5" x14ac:dyDescent="0.2">
      <c r="A124" s="3" t="s">
        <v>72</v>
      </c>
      <c r="B124" s="11" t="s">
        <v>85</v>
      </c>
      <c r="C124" s="21"/>
      <c r="D124" s="25"/>
      <c r="E124" s="23"/>
      <c r="F124" s="24"/>
      <c r="G124" s="23"/>
      <c r="H124" s="54"/>
    </row>
    <row r="125" spans="1:8" x14ac:dyDescent="0.2">
      <c r="C125" s="21" t="s">
        <v>15</v>
      </c>
      <c r="D125" s="25">
        <v>33.5</v>
      </c>
      <c r="E125" s="23" t="s">
        <v>14</v>
      </c>
      <c r="F125" s="84"/>
      <c r="G125" s="23" t="s">
        <v>12</v>
      </c>
      <c r="H125" s="54">
        <f>(D125*F125)</f>
        <v>0</v>
      </c>
    </row>
    <row r="126" spans="1:8" ht="89.25" customHeight="1" x14ac:dyDescent="0.2">
      <c r="A126" s="3" t="s">
        <v>73</v>
      </c>
      <c r="B126" s="11" t="s">
        <v>163</v>
      </c>
      <c r="E126" s="27"/>
      <c r="G126" s="27"/>
    </row>
    <row r="127" spans="1:8" x14ac:dyDescent="0.2">
      <c r="B127" s="28"/>
      <c r="C127" s="29" t="s">
        <v>15</v>
      </c>
      <c r="D127" s="30">
        <v>3728.4</v>
      </c>
      <c r="E127" s="23" t="s">
        <v>14</v>
      </c>
      <c r="F127" s="84"/>
      <c r="G127" s="23" t="s">
        <v>12</v>
      </c>
      <c r="H127" s="54">
        <f>(D127*F127)</f>
        <v>0</v>
      </c>
    </row>
    <row r="128" spans="1:8" ht="38.25" x14ac:dyDescent="0.2">
      <c r="A128" s="3" t="s">
        <v>99</v>
      </c>
      <c r="B128" s="26" t="s">
        <v>86</v>
      </c>
      <c r="C128" s="29"/>
      <c r="D128" s="25"/>
      <c r="E128" s="23"/>
      <c r="F128" s="24"/>
      <c r="G128" s="23"/>
      <c r="H128" s="54"/>
    </row>
    <row r="129" spans="1:8" x14ac:dyDescent="0.2">
      <c r="B129" s="28"/>
      <c r="C129" s="29"/>
      <c r="D129" s="25"/>
      <c r="E129" s="23"/>
      <c r="F129" s="24"/>
      <c r="G129" s="23"/>
      <c r="H129" s="54"/>
    </row>
    <row r="130" spans="1:8" ht="38.25" customHeight="1" x14ac:dyDescent="0.2">
      <c r="B130" s="26" t="s">
        <v>97</v>
      </c>
      <c r="C130" s="29"/>
      <c r="D130" s="25"/>
      <c r="E130" s="23"/>
      <c r="F130" s="24"/>
      <c r="G130" s="23"/>
      <c r="H130" s="54"/>
    </row>
    <row r="131" spans="1:8" x14ac:dyDescent="0.2">
      <c r="B131" s="28"/>
      <c r="C131" s="29" t="s">
        <v>15</v>
      </c>
      <c r="D131" s="30">
        <v>3396.9</v>
      </c>
      <c r="E131" s="23" t="s">
        <v>14</v>
      </c>
      <c r="F131" s="84"/>
      <c r="G131" s="23" t="s">
        <v>12</v>
      </c>
      <c r="H131" s="54">
        <f>(D131*F131)</f>
        <v>0</v>
      </c>
    </row>
    <row r="132" spans="1:8" ht="38.25" x14ac:dyDescent="0.2">
      <c r="B132" s="26" t="s">
        <v>96</v>
      </c>
      <c r="C132" s="29"/>
      <c r="D132" s="25"/>
      <c r="E132" s="23"/>
      <c r="F132" s="24"/>
      <c r="G132" s="23"/>
      <c r="H132" s="54"/>
    </row>
    <row r="133" spans="1:8" x14ac:dyDescent="0.2">
      <c r="B133" s="28"/>
      <c r="C133" s="29" t="s">
        <v>15</v>
      </c>
      <c r="D133" s="25">
        <v>340</v>
      </c>
      <c r="E133" s="23" t="s">
        <v>14</v>
      </c>
      <c r="F133" s="84"/>
      <c r="G133" s="23" t="s">
        <v>12</v>
      </c>
      <c r="H133" s="54">
        <f>(D133*F133)</f>
        <v>0</v>
      </c>
    </row>
    <row r="134" spans="1:8" ht="38.25" customHeight="1" x14ac:dyDescent="0.2">
      <c r="A134" s="3" t="s">
        <v>100</v>
      </c>
      <c r="B134" s="26" t="s">
        <v>62</v>
      </c>
      <c r="C134" s="29"/>
      <c r="D134" s="25"/>
      <c r="E134" s="23"/>
      <c r="F134" s="24"/>
      <c r="G134" s="23"/>
      <c r="H134" s="54"/>
    </row>
    <row r="135" spans="1:8" x14ac:dyDescent="0.2">
      <c r="B135" s="28"/>
      <c r="C135" s="21" t="s">
        <v>15</v>
      </c>
      <c r="D135" s="25">
        <v>8</v>
      </c>
      <c r="E135" s="23" t="s">
        <v>14</v>
      </c>
      <c r="F135" s="84"/>
      <c r="G135" s="23" t="s">
        <v>12</v>
      </c>
      <c r="H135" s="54">
        <f>(D135*F135)</f>
        <v>0</v>
      </c>
    </row>
    <row r="136" spans="1:8" x14ac:dyDescent="0.2">
      <c r="B136" s="28"/>
      <c r="C136" s="21"/>
      <c r="D136" s="25"/>
      <c r="E136" s="23"/>
      <c r="F136" s="24"/>
      <c r="G136" s="23"/>
      <c r="H136" s="54"/>
    </row>
    <row r="137" spans="1:8" x14ac:dyDescent="0.2">
      <c r="B137" s="28"/>
      <c r="C137" s="21"/>
      <c r="D137" s="25"/>
      <c r="E137" s="23"/>
      <c r="F137" s="24"/>
      <c r="G137" s="23"/>
      <c r="H137" s="54"/>
    </row>
    <row r="138" spans="1:8" x14ac:dyDescent="0.2">
      <c r="B138" s="28"/>
      <c r="C138" s="21"/>
      <c r="D138" s="25"/>
      <c r="E138" s="23"/>
      <c r="F138" s="24"/>
      <c r="G138" s="23"/>
      <c r="H138" s="54"/>
    </row>
    <row r="139" spans="1:8" x14ac:dyDescent="0.2">
      <c r="B139" s="28"/>
      <c r="C139" s="21"/>
      <c r="D139" s="25"/>
      <c r="E139" s="23"/>
      <c r="F139" s="24"/>
      <c r="G139" s="23"/>
      <c r="H139" s="54"/>
    </row>
    <row r="140" spans="1:8" ht="76.5" x14ac:dyDescent="0.2">
      <c r="A140" s="3" t="s">
        <v>114</v>
      </c>
      <c r="B140" s="26" t="s">
        <v>69</v>
      </c>
      <c r="C140" s="29"/>
      <c r="D140" s="25"/>
      <c r="E140" s="23"/>
      <c r="F140" s="24"/>
      <c r="G140" s="23"/>
      <c r="H140" s="54"/>
    </row>
    <row r="141" spans="1:8" x14ac:dyDescent="0.2">
      <c r="B141" s="28"/>
      <c r="C141" s="21" t="s">
        <v>18</v>
      </c>
      <c r="D141" s="25">
        <v>8</v>
      </c>
      <c r="E141" s="23" t="s">
        <v>14</v>
      </c>
      <c r="F141" s="84"/>
      <c r="G141" s="23" t="s">
        <v>12</v>
      </c>
      <c r="H141" s="54">
        <f>(D141*F141)</f>
        <v>0</v>
      </c>
    </row>
    <row r="142" spans="1:8" ht="25.5" customHeight="1" x14ac:dyDescent="0.2">
      <c r="A142" s="3" t="s">
        <v>115</v>
      </c>
      <c r="B142" s="26" t="s">
        <v>63</v>
      </c>
      <c r="C142" s="21"/>
      <c r="D142" s="25"/>
      <c r="E142" s="23"/>
      <c r="F142" s="31"/>
      <c r="G142" s="23"/>
      <c r="H142" s="54"/>
    </row>
    <row r="143" spans="1:8" x14ac:dyDescent="0.2">
      <c r="B143" s="28"/>
      <c r="C143" s="2" t="s">
        <v>13</v>
      </c>
      <c r="D143" s="32">
        <v>8</v>
      </c>
      <c r="E143" s="33" t="s">
        <v>14</v>
      </c>
      <c r="F143" s="84"/>
      <c r="G143" s="23" t="s">
        <v>12</v>
      </c>
      <c r="H143" s="54">
        <f>(D143*F143)</f>
        <v>0</v>
      </c>
    </row>
    <row r="144" spans="1:8" ht="51" x14ac:dyDescent="0.2">
      <c r="A144" s="3" t="s">
        <v>133</v>
      </c>
      <c r="B144" s="11" t="s">
        <v>8</v>
      </c>
      <c r="C144" s="29"/>
      <c r="D144" s="25"/>
      <c r="E144" s="23"/>
      <c r="F144" s="24"/>
      <c r="G144" s="23"/>
      <c r="H144" s="54"/>
    </row>
    <row r="145" spans="1:8" x14ac:dyDescent="0.2">
      <c r="B145" s="34"/>
      <c r="C145" s="29" t="s">
        <v>18</v>
      </c>
      <c r="D145" s="25">
        <v>206.9</v>
      </c>
      <c r="E145" s="23" t="s">
        <v>14</v>
      </c>
      <c r="F145" s="84"/>
      <c r="G145" s="23" t="s">
        <v>12</v>
      </c>
      <c r="H145" s="54">
        <f>(D145*F145)</f>
        <v>0</v>
      </c>
    </row>
    <row r="146" spans="1:8" x14ac:dyDescent="0.2">
      <c r="B146" s="35"/>
      <c r="C146" s="36"/>
      <c r="D146" s="37"/>
      <c r="E146" s="36"/>
      <c r="F146" s="38"/>
      <c r="G146" s="36"/>
      <c r="H146" s="38"/>
    </row>
    <row r="147" spans="1:8" x14ac:dyDescent="0.2">
      <c r="C147" s="29"/>
      <c r="D147" s="25"/>
      <c r="E147" s="23"/>
      <c r="F147" s="24"/>
      <c r="G147" s="23"/>
      <c r="H147" s="54"/>
    </row>
    <row r="148" spans="1:8" x14ac:dyDescent="0.2">
      <c r="B148" s="11" t="s">
        <v>19</v>
      </c>
      <c r="C148" s="29"/>
      <c r="D148" s="25"/>
      <c r="E148" s="23"/>
      <c r="F148" s="24"/>
      <c r="G148" s="23" t="s">
        <v>12</v>
      </c>
      <c r="H148" s="54">
        <f>SUM(H86:H145)</f>
        <v>0</v>
      </c>
    </row>
    <row r="149" spans="1:8" x14ac:dyDescent="0.2">
      <c r="C149" s="29"/>
      <c r="D149" s="25"/>
      <c r="E149" s="23"/>
      <c r="F149" s="24"/>
      <c r="G149" s="23"/>
      <c r="H149" s="54"/>
    </row>
    <row r="150" spans="1:8" x14ac:dyDescent="0.2">
      <c r="C150" s="29"/>
      <c r="D150" s="25"/>
      <c r="E150" s="23"/>
      <c r="F150" s="24"/>
      <c r="G150" s="23"/>
      <c r="H150" s="54"/>
    </row>
    <row r="151" spans="1:8" x14ac:dyDescent="0.2">
      <c r="C151" s="29"/>
      <c r="D151" s="25"/>
      <c r="E151" s="23"/>
      <c r="F151" s="24"/>
      <c r="G151" s="23"/>
      <c r="H151" s="54"/>
    </row>
    <row r="152" spans="1:8" x14ac:dyDescent="0.2">
      <c r="B152" s="11" t="s">
        <v>56</v>
      </c>
      <c r="C152" s="29"/>
      <c r="D152" s="25"/>
      <c r="E152" s="23"/>
      <c r="F152" s="24"/>
      <c r="G152" s="23"/>
      <c r="H152" s="54"/>
    </row>
    <row r="153" spans="1:8" x14ac:dyDescent="0.2">
      <c r="C153" s="29"/>
      <c r="D153" s="25"/>
      <c r="E153" s="23"/>
      <c r="F153" s="24"/>
      <c r="G153" s="23"/>
      <c r="H153" s="54"/>
    </row>
    <row r="154" spans="1:8" ht="38.25" x14ac:dyDescent="0.2">
      <c r="A154" s="3" t="s">
        <v>25</v>
      </c>
      <c r="B154" s="11" t="s">
        <v>116</v>
      </c>
      <c r="C154" s="29"/>
      <c r="D154" s="25"/>
      <c r="E154" s="23"/>
      <c r="F154" s="24"/>
      <c r="G154" s="23"/>
      <c r="H154" s="54"/>
    </row>
    <row r="155" spans="1:8" x14ac:dyDescent="0.2">
      <c r="C155" s="29" t="s">
        <v>15</v>
      </c>
      <c r="D155" s="30">
        <v>45.1</v>
      </c>
      <c r="E155" s="23" t="s">
        <v>14</v>
      </c>
      <c r="F155" s="84"/>
      <c r="G155" s="23" t="s">
        <v>12</v>
      </c>
      <c r="H155" s="54">
        <f>(D155*F155)</f>
        <v>0</v>
      </c>
    </row>
    <row r="156" spans="1:8" ht="89.25" x14ac:dyDescent="0.2">
      <c r="A156" s="3" t="s">
        <v>117</v>
      </c>
      <c r="B156" s="11" t="s">
        <v>164</v>
      </c>
      <c r="C156" s="29"/>
      <c r="D156" s="25"/>
      <c r="E156" s="23"/>
      <c r="F156" s="24"/>
      <c r="G156" s="24"/>
      <c r="H156" s="24"/>
    </row>
    <row r="157" spans="1:8" x14ac:dyDescent="0.2">
      <c r="C157" s="21" t="s">
        <v>21</v>
      </c>
      <c r="D157" s="30">
        <v>576</v>
      </c>
      <c r="E157" s="23" t="s">
        <v>14</v>
      </c>
      <c r="F157" s="149" t="s">
        <v>206</v>
      </c>
      <c r="G157" s="149"/>
      <c r="H157" s="149"/>
    </row>
    <row r="158" spans="1:8" ht="38.25" x14ac:dyDescent="0.2">
      <c r="A158" s="3" t="s">
        <v>20</v>
      </c>
      <c r="B158" s="11" t="s">
        <v>159</v>
      </c>
      <c r="C158" s="21"/>
      <c r="D158" s="30"/>
      <c r="E158" s="23"/>
      <c r="F158" s="24"/>
      <c r="G158" s="24"/>
      <c r="H158" s="24"/>
    </row>
    <row r="159" spans="1:8" x14ac:dyDescent="0.2">
      <c r="C159" s="21" t="s">
        <v>21</v>
      </c>
      <c r="D159" s="30">
        <v>126.6</v>
      </c>
      <c r="E159" s="23" t="s">
        <v>14</v>
      </c>
      <c r="F159" s="149" t="s">
        <v>206</v>
      </c>
      <c r="G159" s="149"/>
      <c r="H159" s="149"/>
    </row>
    <row r="160" spans="1:8" ht="204" customHeight="1" x14ac:dyDescent="0.2">
      <c r="A160" s="3" t="s">
        <v>22</v>
      </c>
      <c r="B160" s="11" t="s">
        <v>214</v>
      </c>
      <c r="C160" s="21"/>
      <c r="D160" s="25"/>
      <c r="E160" s="23"/>
      <c r="F160" s="24"/>
      <c r="G160" s="23"/>
      <c r="H160" s="54"/>
    </row>
    <row r="161" spans="1:8" ht="15" customHeight="1" x14ac:dyDescent="0.2">
      <c r="B161" s="108" t="s">
        <v>199</v>
      </c>
      <c r="C161" s="21"/>
      <c r="D161" s="25"/>
      <c r="E161" s="23"/>
      <c r="F161" s="24"/>
      <c r="G161" s="23"/>
      <c r="H161" s="54"/>
    </row>
    <row r="162" spans="1:8" ht="15" customHeight="1" x14ac:dyDescent="0.2">
      <c r="B162" s="109"/>
      <c r="C162" s="21"/>
      <c r="D162" s="25"/>
      <c r="E162" s="23"/>
      <c r="F162" s="24"/>
      <c r="G162" s="23"/>
      <c r="H162" s="54"/>
    </row>
    <row r="163" spans="1:8" ht="15" customHeight="1" x14ac:dyDescent="0.2">
      <c r="B163" s="109"/>
      <c r="C163" s="21"/>
      <c r="D163" s="25"/>
      <c r="E163" s="23"/>
      <c r="F163" s="24"/>
      <c r="G163" s="23"/>
      <c r="H163" s="54"/>
    </row>
    <row r="164" spans="1:8" ht="15" customHeight="1" x14ac:dyDescent="0.2">
      <c r="B164" s="109"/>
      <c r="C164" s="21"/>
      <c r="D164" s="25"/>
      <c r="E164" s="23"/>
      <c r="F164" s="24"/>
      <c r="G164" s="23"/>
      <c r="H164" s="54"/>
    </row>
    <row r="165" spans="1:8" ht="13.5" customHeight="1" x14ac:dyDescent="0.2">
      <c r="C165" s="29" t="s">
        <v>15</v>
      </c>
      <c r="D165" s="25">
        <v>1080</v>
      </c>
      <c r="E165" s="23" t="s">
        <v>14</v>
      </c>
      <c r="F165" s="84"/>
      <c r="G165" s="23" t="s">
        <v>12</v>
      </c>
      <c r="H165" s="54">
        <f>(D165*F165)</f>
        <v>0</v>
      </c>
    </row>
    <row r="166" spans="1:8" ht="102" x14ac:dyDescent="0.2">
      <c r="A166" s="3" t="s">
        <v>23</v>
      </c>
      <c r="B166" s="26" t="s">
        <v>74</v>
      </c>
    </row>
    <row r="167" spans="1:8" x14ac:dyDescent="0.2">
      <c r="B167" s="26"/>
      <c r="C167" s="21" t="s">
        <v>21</v>
      </c>
      <c r="D167" s="39">
        <v>545.29999999999995</v>
      </c>
      <c r="E167" s="23" t="s">
        <v>14</v>
      </c>
      <c r="F167" s="84"/>
      <c r="G167" s="23" t="s">
        <v>12</v>
      </c>
      <c r="H167" s="54">
        <f>(D167*F167)</f>
        <v>0</v>
      </c>
    </row>
    <row r="168" spans="1:8" ht="38.25" x14ac:dyDescent="0.2">
      <c r="A168" s="3" t="s">
        <v>24</v>
      </c>
      <c r="B168" s="26" t="s">
        <v>64</v>
      </c>
      <c r="C168" s="21"/>
      <c r="D168" s="25"/>
      <c r="E168" s="23"/>
      <c r="F168" s="24"/>
      <c r="G168" s="23"/>
      <c r="H168" s="54"/>
    </row>
    <row r="169" spans="1:8" x14ac:dyDescent="0.2">
      <c r="B169" s="26"/>
      <c r="C169" s="21" t="s">
        <v>15</v>
      </c>
      <c r="D169" s="25">
        <v>6</v>
      </c>
      <c r="E169" s="23" t="s">
        <v>14</v>
      </c>
      <c r="F169" s="84"/>
      <c r="G169" s="23" t="s">
        <v>12</v>
      </c>
      <c r="H169" s="54">
        <f>(D169*F169)</f>
        <v>0</v>
      </c>
    </row>
    <row r="170" spans="1:8" ht="51" x14ac:dyDescent="0.2">
      <c r="A170" s="3" t="s">
        <v>119</v>
      </c>
      <c r="B170" s="26" t="s">
        <v>165</v>
      </c>
      <c r="C170" s="21"/>
      <c r="D170" s="25"/>
      <c r="E170" s="23"/>
      <c r="F170" s="24"/>
      <c r="G170" s="23"/>
      <c r="H170" s="54"/>
    </row>
    <row r="171" spans="1:8" x14ac:dyDescent="0.2">
      <c r="B171" s="26"/>
      <c r="C171" s="21" t="s">
        <v>15</v>
      </c>
      <c r="D171" s="25">
        <v>33.5</v>
      </c>
      <c r="E171" s="23" t="s">
        <v>14</v>
      </c>
      <c r="F171" s="84"/>
      <c r="G171" s="23" t="s">
        <v>12</v>
      </c>
      <c r="H171" s="54">
        <f>(D171*F171)</f>
        <v>0</v>
      </c>
    </row>
    <row r="172" spans="1:8" ht="38.25" x14ac:dyDescent="0.2">
      <c r="A172" s="3" t="s">
        <v>72</v>
      </c>
      <c r="B172" s="40" t="s">
        <v>9</v>
      </c>
      <c r="C172" s="29"/>
      <c r="D172" s="41"/>
      <c r="E172" s="29"/>
      <c r="F172" s="24"/>
      <c r="G172" s="29"/>
      <c r="H172" s="54"/>
    </row>
    <row r="173" spans="1:8" x14ac:dyDescent="0.2">
      <c r="B173" s="42"/>
      <c r="C173" s="2" t="s">
        <v>17</v>
      </c>
      <c r="D173" s="22">
        <v>200</v>
      </c>
      <c r="E173" s="33" t="s">
        <v>14</v>
      </c>
      <c r="F173" s="84"/>
      <c r="G173" s="23" t="s">
        <v>12</v>
      </c>
      <c r="H173" s="54">
        <f>(D173*F173)</f>
        <v>0</v>
      </c>
    </row>
    <row r="174" spans="1:8" x14ac:dyDescent="0.2">
      <c r="B174" s="43"/>
      <c r="C174" s="44"/>
      <c r="D174" s="45"/>
      <c r="E174" s="44"/>
      <c r="F174" s="46"/>
      <c r="G174" s="44"/>
      <c r="H174" s="46"/>
    </row>
    <row r="175" spans="1:8" x14ac:dyDescent="0.2">
      <c r="C175" s="29"/>
      <c r="D175" s="25"/>
      <c r="E175" s="23"/>
      <c r="F175" s="24"/>
      <c r="G175" s="23"/>
      <c r="H175" s="54"/>
    </row>
    <row r="176" spans="1:8" x14ac:dyDescent="0.2">
      <c r="B176" s="26" t="s">
        <v>58</v>
      </c>
      <c r="G176" s="23" t="s">
        <v>12</v>
      </c>
      <c r="H176" s="1">
        <f>(H165+H167+H169+H171+H173+H155)</f>
        <v>0</v>
      </c>
    </row>
    <row r="177" spans="1:8" x14ac:dyDescent="0.2">
      <c r="B177" s="26"/>
      <c r="G177" s="23"/>
    </row>
    <row r="178" spans="1:8" x14ac:dyDescent="0.2">
      <c r="B178" s="26"/>
      <c r="G178" s="23"/>
    </row>
    <row r="179" spans="1:8" x14ac:dyDescent="0.2">
      <c r="B179" s="26" t="s">
        <v>59</v>
      </c>
      <c r="G179" s="23"/>
    </row>
    <row r="180" spans="1:8" x14ac:dyDescent="0.2">
      <c r="B180" s="26"/>
      <c r="G180" s="23"/>
    </row>
    <row r="181" spans="1:8" x14ac:dyDescent="0.2">
      <c r="B181" s="26"/>
      <c r="G181" s="23"/>
    </row>
    <row r="182" spans="1:8" ht="90" customHeight="1" x14ac:dyDescent="0.2">
      <c r="A182" s="47" t="s">
        <v>25</v>
      </c>
      <c r="B182" s="48" t="s">
        <v>166</v>
      </c>
    </row>
    <row r="183" spans="1:8" x14ac:dyDescent="0.2">
      <c r="B183" s="4"/>
      <c r="C183" s="49" t="s">
        <v>15</v>
      </c>
      <c r="D183" s="1">
        <v>60</v>
      </c>
      <c r="E183" s="50"/>
      <c r="F183" s="86"/>
      <c r="G183" s="2" t="s">
        <v>12</v>
      </c>
      <c r="H183" s="5">
        <f>(D183*F183)</f>
        <v>0</v>
      </c>
    </row>
    <row r="184" spans="1:8" ht="78" customHeight="1" x14ac:dyDescent="0.2">
      <c r="A184" s="3" t="s">
        <v>98</v>
      </c>
      <c r="B184" s="26" t="s">
        <v>87</v>
      </c>
      <c r="G184" s="23"/>
    </row>
    <row r="185" spans="1:8" s="5" customFormat="1" x14ac:dyDescent="0.2">
      <c r="A185" s="51"/>
      <c r="B185" s="52"/>
      <c r="C185" s="49" t="s">
        <v>15</v>
      </c>
      <c r="D185" s="30">
        <v>5093</v>
      </c>
      <c r="E185" s="53" t="s">
        <v>14</v>
      </c>
      <c r="F185" s="84"/>
      <c r="G185" s="53" t="s">
        <v>12</v>
      </c>
      <c r="H185" s="54">
        <f>(D185*F185)</f>
        <v>0</v>
      </c>
    </row>
    <row r="186" spans="1:8" s="5" customFormat="1" ht="103.5" customHeight="1" x14ac:dyDescent="0.2">
      <c r="A186" s="51" t="s">
        <v>20</v>
      </c>
      <c r="B186" s="52" t="s">
        <v>194</v>
      </c>
      <c r="C186" s="25"/>
      <c r="D186" s="25"/>
      <c r="E186" s="53"/>
      <c r="F186" s="24"/>
      <c r="G186" s="53"/>
      <c r="H186" s="54"/>
    </row>
    <row r="187" spans="1:8" s="5" customFormat="1" ht="89.25" customHeight="1" x14ac:dyDescent="0.2">
      <c r="A187" s="51"/>
      <c r="B187" s="52" t="s">
        <v>82</v>
      </c>
      <c r="C187" s="25"/>
      <c r="D187" s="25"/>
      <c r="E187" s="53"/>
      <c r="F187" s="24"/>
      <c r="G187" s="53"/>
      <c r="H187" s="54"/>
    </row>
    <row r="188" spans="1:8" s="5" customFormat="1" ht="103.5" customHeight="1" x14ac:dyDescent="0.2">
      <c r="A188" s="51"/>
      <c r="B188" s="52" t="s">
        <v>195</v>
      </c>
      <c r="C188" s="25"/>
      <c r="D188" s="25"/>
      <c r="E188" s="53"/>
      <c r="F188" s="24"/>
      <c r="G188" s="53"/>
      <c r="H188" s="54"/>
    </row>
    <row r="189" spans="1:8" ht="168" customHeight="1" x14ac:dyDescent="0.2">
      <c r="B189" s="26" t="s">
        <v>196</v>
      </c>
      <c r="C189" s="21"/>
      <c r="D189" s="25"/>
      <c r="E189" s="23"/>
      <c r="F189" s="24"/>
      <c r="G189" s="23"/>
      <c r="H189" s="54"/>
    </row>
    <row r="190" spans="1:8" ht="80.25" customHeight="1" x14ac:dyDescent="0.2">
      <c r="B190" s="26" t="s">
        <v>197</v>
      </c>
      <c r="C190" s="21"/>
      <c r="D190" s="25"/>
      <c r="E190" s="23"/>
      <c r="F190" s="24"/>
      <c r="G190" s="23"/>
      <c r="H190" s="54"/>
    </row>
    <row r="191" spans="1:8" ht="132" customHeight="1" x14ac:dyDescent="0.2">
      <c r="B191" s="26" t="s">
        <v>198</v>
      </c>
      <c r="C191" s="21"/>
      <c r="D191" s="25"/>
      <c r="E191" s="23"/>
      <c r="F191" s="24"/>
      <c r="G191" s="23"/>
      <c r="H191" s="54"/>
    </row>
    <row r="192" spans="1:8" ht="63.75" customHeight="1" x14ac:dyDescent="0.2">
      <c r="B192" s="26" t="s">
        <v>90</v>
      </c>
      <c r="C192" s="21"/>
      <c r="D192" s="25"/>
      <c r="E192" s="23"/>
      <c r="F192" s="24"/>
      <c r="G192" s="23"/>
      <c r="H192" s="54"/>
    </row>
    <row r="193" spans="1:8" ht="108.75" customHeight="1" x14ac:dyDescent="0.2">
      <c r="B193" s="26" t="s">
        <v>75</v>
      </c>
      <c r="C193" s="21"/>
      <c r="D193" s="25"/>
      <c r="E193" s="23"/>
      <c r="F193" s="24"/>
      <c r="G193" s="23"/>
      <c r="H193" s="54"/>
    </row>
    <row r="194" spans="1:8" ht="15" customHeight="1" x14ac:dyDescent="0.2">
      <c r="B194" s="108" t="s">
        <v>199</v>
      </c>
      <c r="C194" s="21"/>
      <c r="D194" s="25"/>
      <c r="E194" s="23"/>
      <c r="F194" s="24"/>
      <c r="G194" s="23"/>
      <c r="H194" s="54"/>
    </row>
    <row r="195" spans="1:8" ht="15" customHeight="1" x14ac:dyDescent="0.2">
      <c r="B195" s="109"/>
      <c r="C195" s="21"/>
      <c r="D195" s="25"/>
      <c r="E195" s="23"/>
      <c r="F195" s="24"/>
      <c r="G195" s="23"/>
      <c r="H195" s="54"/>
    </row>
    <row r="196" spans="1:8" ht="15" customHeight="1" x14ac:dyDescent="0.2">
      <c r="B196" s="109"/>
      <c r="C196" s="21"/>
      <c r="D196" s="25"/>
      <c r="E196" s="23"/>
      <c r="F196" s="24"/>
      <c r="G196" s="23"/>
      <c r="H196" s="54"/>
    </row>
    <row r="197" spans="1:8" ht="15" customHeight="1" x14ac:dyDescent="0.2">
      <c r="B197" s="109"/>
      <c r="C197" s="21"/>
      <c r="D197" s="25"/>
      <c r="E197" s="23"/>
      <c r="F197" s="24"/>
      <c r="G197" s="23"/>
      <c r="H197" s="54"/>
    </row>
    <row r="198" spans="1:8" ht="15" customHeight="1" x14ac:dyDescent="0.2">
      <c r="B198" s="109"/>
      <c r="C198" s="21"/>
      <c r="D198" s="25"/>
      <c r="E198" s="23"/>
      <c r="F198" s="24"/>
      <c r="G198" s="23"/>
      <c r="H198" s="54"/>
    </row>
    <row r="199" spans="1:8" ht="15" customHeight="1" x14ac:dyDescent="0.2">
      <c r="B199" s="109"/>
      <c r="C199" s="21"/>
      <c r="D199" s="25"/>
      <c r="E199" s="23"/>
      <c r="F199" s="24"/>
      <c r="G199" s="23"/>
      <c r="H199" s="54"/>
    </row>
    <row r="200" spans="1:8" ht="15" customHeight="1" x14ac:dyDescent="0.2">
      <c r="B200" s="109"/>
      <c r="C200" s="21"/>
      <c r="D200" s="25"/>
      <c r="E200" s="23"/>
      <c r="F200" s="24"/>
      <c r="G200" s="23"/>
      <c r="H200" s="54"/>
    </row>
    <row r="201" spans="1:8" ht="6.75" customHeight="1" x14ac:dyDescent="0.2">
      <c r="B201" s="28"/>
    </row>
    <row r="202" spans="1:8" ht="12.75" customHeight="1" x14ac:dyDescent="0.2">
      <c r="B202" s="26" t="s">
        <v>76</v>
      </c>
      <c r="C202" s="21"/>
      <c r="D202" s="25"/>
      <c r="E202" s="23"/>
      <c r="F202" s="24"/>
      <c r="G202" s="23"/>
      <c r="H202" s="54"/>
    </row>
    <row r="203" spans="1:8" ht="12.75" customHeight="1" x14ac:dyDescent="0.2">
      <c r="B203" s="26"/>
      <c r="C203" s="21" t="s">
        <v>15</v>
      </c>
      <c r="D203" s="30">
        <v>4355</v>
      </c>
      <c r="E203" s="23" t="s">
        <v>14</v>
      </c>
      <c r="F203" s="84"/>
      <c r="G203" s="23" t="s">
        <v>12</v>
      </c>
      <c r="H203" s="24">
        <f>(D203*F203)</f>
        <v>0</v>
      </c>
    </row>
    <row r="204" spans="1:8" ht="12.75" customHeight="1" x14ac:dyDescent="0.2">
      <c r="B204" s="26" t="s">
        <v>77</v>
      </c>
      <c r="C204" s="21"/>
      <c r="D204" s="25"/>
      <c r="E204" s="23"/>
      <c r="F204" s="24"/>
      <c r="G204" s="23"/>
      <c r="H204" s="54"/>
    </row>
    <row r="205" spans="1:8" ht="12.75" customHeight="1" x14ac:dyDescent="0.2">
      <c r="B205" s="26"/>
      <c r="C205" s="21" t="s">
        <v>15</v>
      </c>
      <c r="D205" s="25">
        <v>231.9</v>
      </c>
      <c r="E205" s="23" t="s">
        <v>14</v>
      </c>
      <c r="F205" s="84"/>
      <c r="G205" s="23" t="s">
        <v>12</v>
      </c>
      <c r="H205" s="24">
        <f>(D205*F205)</f>
        <v>0</v>
      </c>
    </row>
    <row r="206" spans="1:8" ht="144" customHeight="1" x14ac:dyDescent="0.2">
      <c r="A206" s="3" t="s">
        <v>22</v>
      </c>
      <c r="B206" s="26" t="s">
        <v>180</v>
      </c>
      <c r="C206" s="21"/>
      <c r="D206" s="25"/>
      <c r="E206" s="23"/>
      <c r="F206" s="24"/>
      <c r="G206" s="23"/>
      <c r="H206" s="54"/>
    </row>
    <row r="207" spans="1:8" x14ac:dyDescent="0.2">
      <c r="B207" s="26"/>
    </row>
    <row r="208" spans="1:8" ht="25.5" x14ac:dyDescent="0.2">
      <c r="B208" s="26" t="s">
        <v>101</v>
      </c>
      <c r="C208" s="21"/>
      <c r="D208" s="25"/>
      <c r="E208" s="23"/>
      <c r="F208" s="24"/>
      <c r="G208" s="23"/>
      <c r="H208" s="54"/>
    </row>
    <row r="209" spans="1:8" x14ac:dyDescent="0.2">
      <c r="B209" s="26"/>
      <c r="C209" s="21" t="s">
        <v>15</v>
      </c>
      <c r="D209" s="30">
        <v>231.4</v>
      </c>
      <c r="E209" s="23" t="s">
        <v>14</v>
      </c>
      <c r="F209" s="84"/>
      <c r="G209" s="23" t="s">
        <v>12</v>
      </c>
      <c r="H209" s="54">
        <f>(D209*F209)</f>
        <v>0</v>
      </c>
    </row>
    <row r="210" spans="1:8" x14ac:dyDescent="0.2">
      <c r="B210" s="26" t="s">
        <v>78</v>
      </c>
      <c r="C210" s="21"/>
      <c r="D210" s="25"/>
      <c r="E210" s="23"/>
      <c r="F210" s="24"/>
      <c r="G210" s="23"/>
      <c r="H210" s="54"/>
    </row>
    <row r="211" spans="1:8" x14ac:dyDescent="0.2">
      <c r="B211" s="26"/>
      <c r="C211" s="21" t="s">
        <v>15</v>
      </c>
      <c r="D211" s="5">
        <v>52.2</v>
      </c>
      <c r="E211" s="23" t="s">
        <v>14</v>
      </c>
      <c r="F211" s="84"/>
      <c r="G211" s="23" t="s">
        <v>12</v>
      </c>
      <c r="H211" s="54">
        <f>(D211*F211)</f>
        <v>0</v>
      </c>
    </row>
    <row r="212" spans="1:8" ht="84.75" customHeight="1" x14ac:dyDescent="0.2">
      <c r="A212" s="3" t="s">
        <v>23</v>
      </c>
      <c r="B212" s="26" t="s">
        <v>167</v>
      </c>
      <c r="C212" s="21"/>
      <c r="E212" s="23"/>
      <c r="F212" s="24"/>
      <c r="G212" s="23"/>
      <c r="H212" s="54"/>
    </row>
    <row r="213" spans="1:8" x14ac:dyDescent="0.2">
      <c r="B213" s="28"/>
      <c r="C213" s="21" t="s">
        <v>15</v>
      </c>
      <c r="D213" s="5">
        <v>1145.3</v>
      </c>
      <c r="E213" s="23" t="s">
        <v>14</v>
      </c>
      <c r="F213" s="84"/>
      <c r="G213" s="23" t="s">
        <v>12</v>
      </c>
      <c r="H213" s="54">
        <f>(D213*F213)</f>
        <v>0</v>
      </c>
    </row>
    <row r="214" spans="1:8" ht="38.25" x14ac:dyDescent="0.2">
      <c r="A214" s="3" t="s">
        <v>24</v>
      </c>
      <c r="B214" s="26" t="s">
        <v>103</v>
      </c>
      <c r="C214" s="21"/>
      <c r="E214" s="23"/>
      <c r="F214" s="24"/>
      <c r="G214" s="23"/>
      <c r="H214" s="54"/>
    </row>
    <row r="215" spans="1:8" x14ac:dyDescent="0.2">
      <c r="B215" s="28"/>
      <c r="C215" s="21" t="s">
        <v>15</v>
      </c>
      <c r="D215" s="5">
        <v>19.399999999999999</v>
      </c>
      <c r="E215" s="23" t="s">
        <v>14</v>
      </c>
      <c r="F215" s="84"/>
      <c r="G215" s="23" t="s">
        <v>12</v>
      </c>
      <c r="H215" s="54">
        <f>(D215*F215)</f>
        <v>0</v>
      </c>
    </row>
    <row r="216" spans="1:8" ht="102" x14ac:dyDescent="0.2">
      <c r="A216" s="3" t="s">
        <v>16</v>
      </c>
      <c r="B216" s="26" t="s">
        <v>200</v>
      </c>
      <c r="C216" s="21"/>
      <c r="E216" s="23"/>
      <c r="F216" s="24"/>
      <c r="G216" s="23"/>
      <c r="H216" s="54"/>
    </row>
    <row r="217" spans="1:8" ht="15" customHeight="1" x14ac:dyDescent="0.2">
      <c r="B217" s="108" t="s">
        <v>193</v>
      </c>
      <c r="C217" s="21"/>
      <c r="D217" s="25"/>
      <c r="E217" s="23"/>
      <c r="F217" s="24"/>
      <c r="G217" s="23"/>
      <c r="H217" s="54"/>
    </row>
    <row r="218" spans="1:8" ht="15" customHeight="1" x14ac:dyDescent="0.2">
      <c r="B218" s="109"/>
      <c r="C218" s="21"/>
      <c r="D218" s="25"/>
      <c r="E218" s="23"/>
      <c r="F218" s="24"/>
      <c r="G218" s="23"/>
      <c r="H218" s="54"/>
    </row>
    <row r="219" spans="1:8" x14ac:dyDescent="0.2">
      <c r="B219" s="28"/>
      <c r="C219" s="21" t="s">
        <v>15</v>
      </c>
      <c r="D219" s="30">
        <v>2155.5</v>
      </c>
      <c r="E219" s="23" t="s">
        <v>14</v>
      </c>
      <c r="F219" s="84"/>
      <c r="G219" s="23" t="s">
        <v>12</v>
      </c>
      <c r="H219" s="54">
        <f>(D219*F219)</f>
        <v>0</v>
      </c>
    </row>
    <row r="220" spans="1:8" ht="38.25" x14ac:dyDescent="0.2">
      <c r="A220" s="55" t="s">
        <v>72</v>
      </c>
      <c r="B220" s="56" t="s">
        <v>104</v>
      </c>
      <c r="D220" s="2"/>
      <c r="F220" s="2"/>
      <c r="H220" s="5"/>
    </row>
    <row r="221" spans="1:8" x14ac:dyDescent="0.2">
      <c r="B221" s="28"/>
      <c r="C221" s="21" t="s">
        <v>15</v>
      </c>
      <c r="D221" s="25">
        <v>340</v>
      </c>
      <c r="E221" s="23" t="s">
        <v>14</v>
      </c>
      <c r="F221" s="84"/>
      <c r="G221" s="23" t="s">
        <v>12</v>
      </c>
      <c r="H221" s="54">
        <f>(D221*F221)</f>
        <v>0</v>
      </c>
    </row>
    <row r="222" spans="1:8" ht="143.25" customHeight="1" x14ac:dyDescent="0.2">
      <c r="A222" s="3" t="s">
        <v>73</v>
      </c>
      <c r="B222" s="26" t="s">
        <v>201</v>
      </c>
      <c r="C222" s="21"/>
      <c r="D222" s="25"/>
      <c r="E222" s="23"/>
      <c r="F222" s="24"/>
      <c r="G222" s="23"/>
      <c r="H222" s="54"/>
    </row>
    <row r="223" spans="1:8" ht="52.5" customHeight="1" x14ac:dyDescent="0.2">
      <c r="B223" s="26" t="s">
        <v>202</v>
      </c>
      <c r="C223" s="21"/>
      <c r="D223" s="25"/>
      <c r="E223" s="23"/>
      <c r="F223" s="24"/>
      <c r="G223" s="23"/>
      <c r="H223" s="54"/>
    </row>
    <row r="224" spans="1:8" ht="15" customHeight="1" x14ac:dyDescent="0.2">
      <c r="B224" s="108" t="s">
        <v>193</v>
      </c>
      <c r="C224" s="21"/>
      <c r="D224" s="25"/>
      <c r="E224" s="23"/>
      <c r="F224" s="24"/>
      <c r="G224" s="23"/>
      <c r="H224" s="54"/>
    </row>
    <row r="225" spans="1:8" ht="15" customHeight="1" x14ac:dyDescent="0.2">
      <c r="B225" s="109"/>
      <c r="C225" s="21"/>
      <c r="D225" s="25"/>
      <c r="E225" s="23"/>
      <c r="F225" s="24"/>
      <c r="G225" s="23"/>
      <c r="H225" s="54"/>
    </row>
    <row r="226" spans="1:8" ht="15" customHeight="1" x14ac:dyDescent="0.2">
      <c r="B226" s="109"/>
      <c r="C226" s="21"/>
      <c r="D226" s="25"/>
      <c r="E226" s="23"/>
      <c r="F226" s="24"/>
      <c r="G226" s="23"/>
      <c r="H226" s="54"/>
    </row>
    <row r="227" spans="1:8" x14ac:dyDescent="0.2">
      <c r="B227" s="26"/>
      <c r="C227" s="21"/>
      <c r="D227" s="25"/>
      <c r="E227" s="23"/>
      <c r="F227" s="24"/>
      <c r="G227" s="23"/>
      <c r="H227" s="54"/>
    </row>
    <row r="228" spans="1:8" ht="25.5" x14ac:dyDescent="0.2">
      <c r="B228" s="26" t="s">
        <v>102</v>
      </c>
      <c r="C228" s="21"/>
      <c r="D228" s="25"/>
      <c r="E228" s="23"/>
      <c r="F228" s="24"/>
      <c r="G228" s="23"/>
      <c r="H228" s="54"/>
    </row>
    <row r="229" spans="1:8" x14ac:dyDescent="0.2">
      <c r="B229" s="26"/>
      <c r="C229" s="21" t="s">
        <v>15</v>
      </c>
      <c r="D229" s="25">
        <v>4818.3</v>
      </c>
      <c r="E229" s="23" t="s">
        <v>14</v>
      </c>
      <c r="F229" s="84"/>
      <c r="G229" s="23" t="s">
        <v>12</v>
      </c>
      <c r="H229" s="54">
        <f>(D229*F229)</f>
        <v>0</v>
      </c>
    </row>
    <row r="230" spans="1:8" ht="25.5" customHeight="1" x14ac:dyDescent="0.2">
      <c r="B230" s="26" t="s">
        <v>120</v>
      </c>
      <c r="C230" s="21"/>
      <c r="D230" s="25"/>
      <c r="E230" s="23"/>
      <c r="F230" s="24"/>
      <c r="G230" s="23"/>
      <c r="H230" s="54"/>
    </row>
    <row r="231" spans="1:8" ht="12.75" customHeight="1" x14ac:dyDescent="0.2">
      <c r="B231" s="26"/>
      <c r="C231" s="21" t="s">
        <v>15</v>
      </c>
      <c r="D231" s="25">
        <v>1164.7</v>
      </c>
      <c r="E231" s="23" t="s">
        <v>14</v>
      </c>
      <c r="F231" s="84"/>
      <c r="G231" s="23" t="s">
        <v>12</v>
      </c>
      <c r="H231" s="54">
        <f>(D231*F231)</f>
        <v>0</v>
      </c>
    </row>
    <row r="232" spans="1:8" ht="38.25" customHeight="1" x14ac:dyDescent="0.2">
      <c r="B232" s="26" t="s">
        <v>105</v>
      </c>
      <c r="C232" s="29"/>
      <c r="D232" s="25"/>
      <c r="E232" s="23"/>
      <c r="F232" s="24"/>
      <c r="G232" s="23"/>
      <c r="H232" s="54"/>
    </row>
    <row r="233" spans="1:8" ht="12.75" customHeight="1" x14ac:dyDescent="0.2">
      <c r="B233" s="28"/>
      <c r="C233" s="29" t="s">
        <v>15</v>
      </c>
      <c r="D233" s="30">
        <v>2155.5</v>
      </c>
      <c r="E233" s="23" t="s">
        <v>14</v>
      </c>
      <c r="F233" s="84"/>
      <c r="G233" s="23" t="s">
        <v>12</v>
      </c>
      <c r="H233" s="54">
        <f>(D233*F233)</f>
        <v>0</v>
      </c>
    </row>
    <row r="234" spans="1:8" ht="38.25" customHeight="1" x14ac:dyDescent="0.2">
      <c r="B234" s="26" t="s">
        <v>106</v>
      </c>
      <c r="C234" s="29"/>
      <c r="D234" s="25"/>
      <c r="E234" s="23"/>
      <c r="F234" s="24"/>
      <c r="G234" s="23"/>
      <c r="H234" s="54"/>
    </row>
    <row r="235" spans="1:8" ht="12.75" customHeight="1" x14ac:dyDescent="0.2">
      <c r="B235" s="28"/>
      <c r="C235" s="29" t="s">
        <v>15</v>
      </c>
      <c r="D235" s="25">
        <v>340</v>
      </c>
      <c r="E235" s="23" t="s">
        <v>14</v>
      </c>
      <c r="F235" s="84"/>
      <c r="G235" s="23" t="s">
        <v>12</v>
      </c>
      <c r="H235" s="54">
        <f>(D235*F235)</f>
        <v>0</v>
      </c>
    </row>
    <row r="236" spans="1:8" ht="25.5" x14ac:dyDescent="0.2">
      <c r="A236" s="3" t="s">
        <v>99</v>
      </c>
      <c r="B236" s="26" t="s">
        <v>79</v>
      </c>
      <c r="C236" s="21"/>
      <c r="D236" s="25"/>
      <c r="E236" s="23"/>
      <c r="F236" s="23"/>
      <c r="G236" s="23"/>
      <c r="H236" s="54"/>
    </row>
    <row r="237" spans="1:8" x14ac:dyDescent="0.2">
      <c r="B237" s="26"/>
      <c r="C237" s="21" t="s">
        <v>21</v>
      </c>
      <c r="D237" s="5">
        <v>470.3</v>
      </c>
      <c r="E237" s="23" t="s">
        <v>14</v>
      </c>
      <c r="F237" s="84"/>
      <c r="G237" s="23" t="s">
        <v>12</v>
      </c>
      <c r="H237" s="54">
        <f>(D237*F237)</f>
        <v>0</v>
      </c>
    </row>
    <row r="238" spans="1:8" ht="25.5" x14ac:dyDescent="0.2">
      <c r="A238" s="3" t="s">
        <v>100</v>
      </c>
      <c r="B238" s="26" t="s">
        <v>160</v>
      </c>
      <c r="C238" s="21"/>
      <c r="D238" s="25"/>
      <c r="E238" s="23"/>
      <c r="F238" s="24"/>
      <c r="G238" s="23"/>
      <c r="H238" s="54"/>
    </row>
    <row r="239" spans="1:8" x14ac:dyDescent="0.2">
      <c r="B239" s="26"/>
      <c r="C239" s="21" t="s">
        <v>21</v>
      </c>
      <c r="D239" s="30">
        <v>1795.6</v>
      </c>
      <c r="E239" s="23" t="s">
        <v>14</v>
      </c>
      <c r="F239" s="84"/>
      <c r="G239" s="23" t="s">
        <v>12</v>
      </c>
      <c r="H239" s="54">
        <f>(D239*F239)</f>
        <v>0</v>
      </c>
    </row>
    <row r="240" spans="1:8" x14ac:dyDescent="0.2">
      <c r="B240" s="57"/>
      <c r="C240" s="36"/>
      <c r="D240" s="37"/>
      <c r="E240" s="58"/>
      <c r="F240" s="59"/>
      <c r="G240" s="58"/>
      <c r="H240" s="38"/>
    </row>
    <row r="241" spans="1:8" x14ac:dyDescent="0.2">
      <c r="B241" s="26"/>
      <c r="C241" s="21"/>
      <c r="D241" s="25"/>
      <c r="E241" s="23"/>
      <c r="F241" s="24"/>
      <c r="G241" s="23"/>
      <c r="H241" s="54"/>
    </row>
    <row r="242" spans="1:8" x14ac:dyDescent="0.2">
      <c r="B242" s="26" t="s">
        <v>0</v>
      </c>
      <c r="C242" s="21"/>
      <c r="D242" s="25"/>
      <c r="E242" s="23"/>
      <c r="F242" s="24"/>
      <c r="G242" s="23"/>
      <c r="H242" s="24">
        <f>SUM(H183:H239)</f>
        <v>0</v>
      </c>
    </row>
    <row r="243" spans="1:8" x14ac:dyDescent="0.2">
      <c r="B243" s="26"/>
      <c r="C243" s="21"/>
      <c r="D243" s="25"/>
      <c r="E243" s="23"/>
      <c r="F243" s="24"/>
      <c r="G243" s="23"/>
      <c r="H243" s="24"/>
    </row>
    <row r="244" spans="1:8" ht="11.25" customHeight="1" x14ac:dyDescent="0.2">
      <c r="B244" s="4" t="s">
        <v>27</v>
      </c>
    </row>
    <row r="245" spans="1:8" ht="11.25" customHeight="1" x14ac:dyDescent="0.2">
      <c r="B245" s="4"/>
    </row>
    <row r="246" spans="1:8" ht="11.25" customHeight="1" x14ac:dyDescent="0.2">
      <c r="B246" s="26" t="s">
        <v>5</v>
      </c>
    </row>
    <row r="247" spans="1:8" ht="11.25" customHeight="1" x14ac:dyDescent="0.2">
      <c r="B247" s="26"/>
    </row>
    <row r="248" spans="1:8" ht="15.75" customHeight="1" x14ac:dyDescent="0.2">
      <c r="B248" s="26" t="s">
        <v>66</v>
      </c>
    </row>
    <row r="249" spans="1:8" ht="153" customHeight="1" x14ac:dyDescent="0.2">
      <c r="B249" s="26" t="s">
        <v>168</v>
      </c>
    </row>
    <row r="250" spans="1:8" ht="12.75" customHeight="1" x14ac:dyDescent="0.2">
      <c r="B250" s="26"/>
    </row>
    <row r="251" spans="1:8" ht="267.75" customHeight="1" x14ac:dyDescent="0.2">
      <c r="A251" s="3" t="s">
        <v>25</v>
      </c>
      <c r="B251" s="26" t="s">
        <v>169</v>
      </c>
    </row>
    <row r="252" spans="1:8" ht="12.75" customHeight="1" x14ac:dyDescent="0.2">
      <c r="B252" s="28"/>
      <c r="C252" s="21" t="s">
        <v>21</v>
      </c>
      <c r="D252" s="30">
        <v>51.7</v>
      </c>
      <c r="E252" s="23" t="s">
        <v>14</v>
      </c>
      <c r="F252" s="84"/>
      <c r="G252" s="23" t="s">
        <v>12</v>
      </c>
      <c r="H252" s="54">
        <f>(D252*F252)</f>
        <v>0</v>
      </c>
    </row>
    <row r="253" spans="1:8" ht="102" customHeight="1" x14ac:dyDescent="0.2">
      <c r="A253" s="3" t="s">
        <v>26</v>
      </c>
      <c r="B253" s="28" t="s">
        <v>170</v>
      </c>
      <c r="C253" s="21"/>
      <c r="D253" s="30"/>
      <c r="E253" s="23"/>
      <c r="F253" s="24"/>
      <c r="G253" s="23"/>
      <c r="H253" s="54"/>
    </row>
    <row r="254" spans="1:8" ht="12.75" customHeight="1" x14ac:dyDescent="0.2">
      <c r="B254" s="28"/>
      <c r="C254" s="21" t="s">
        <v>21</v>
      </c>
      <c r="D254" s="39">
        <v>66</v>
      </c>
      <c r="E254" s="23" t="s">
        <v>14</v>
      </c>
      <c r="F254" s="84"/>
      <c r="G254" s="23" t="s">
        <v>12</v>
      </c>
      <c r="H254" s="54">
        <f>(D254*F254)</f>
        <v>0</v>
      </c>
    </row>
    <row r="255" spans="1:8" ht="140.25" x14ac:dyDescent="0.2">
      <c r="A255" s="3" t="s">
        <v>20</v>
      </c>
      <c r="B255" s="26" t="s">
        <v>123</v>
      </c>
      <c r="C255" s="21"/>
      <c r="D255" s="25"/>
      <c r="E255" s="23"/>
      <c r="F255" s="24"/>
      <c r="G255" s="23"/>
      <c r="H255" s="54"/>
    </row>
    <row r="256" spans="1:8" x14ac:dyDescent="0.2">
      <c r="B256" s="42"/>
      <c r="C256" s="21" t="s">
        <v>21</v>
      </c>
      <c r="D256" s="25">
        <v>18.5</v>
      </c>
      <c r="E256" s="23" t="s">
        <v>14</v>
      </c>
      <c r="F256" s="84"/>
      <c r="G256" s="23" t="s">
        <v>12</v>
      </c>
      <c r="H256" s="54">
        <f>(D256*F256)</f>
        <v>0</v>
      </c>
    </row>
    <row r="257" spans="1:8" ht="153" customHeight="1" x14ac:dyDescent="0.2">
      <c r="A257" s="3" t="s">
        <v>22</v>
      </c>
      <c r="B257" s="26" t="s">
        <v>124</v>
      </c>
    </row>
    <row r="258" spans="1:8" x14ac:dyDescent="0.2">
      <c r="B258" s="26"/>
      <c r="C258" s="21" t="s">
        <v>21</v>
      </c>
      <c r="D258" s="25">
        <v>412.3</v>
      </c>
      <c r="E258" s="23" t="s">
        <v>14</v>
      </c>
      <c r="F258" s="84"/>
      <c r="G258" s="23" t="s">
        <v>12</v>
      </c>
      <c r="H258" s="54">
        <f>(D258*F258)</f>
        <v>0</v>
      </c>
    </row>
    <row r="259" spans="1:8" ht="38.25" x14ac:dyDescent="0.2">
      <c r="A259" s="3" t="s">
        <v>23</v>
      </c>
      <c r="B259" s="26" t="s">
        <v>137</v>
      </c>
      <c r="C259" s="21"/>
      <c r="D259" s="25"/>
      <c r="E259" s="23"/>
      <c r="F259" s="24"/>
      <c r="G259" s="23"/>
      <c r="H259" s="54"/>
    </row>
    <row r="260" spans="1:8" x14ac:dyDescent="0.2">
      <c r="B260" s="26"/>
      <c r="C260" s="21" t="s">
        <v>21</v>
      </c>
      <c r="D260" s="25">
        <v>67.599999999999994</v>
      </c>
      <c r="E260" s="23" t="s">
        <v>14</v>
      </c>
      <c r="F260" s="84"/>
      <c r="G260" s="23" t="s">
        <v>12</v>
      </c>
      <c r="H260" s="54">
        <f>(D260*F260)</f>
        <v>0</v>
      </c>
    </row>
    <row r="261" spans="1:8" ht="63.75" x14ac:dyDescent="0.2">
      <c r="A261" s="3" t="s">
        <v>24</v>
      </c>
      <c r="B261" s="26" t="s">
        <v>171</v>
      </c>
      <c r="C261" s="21"/>
      <c r="D261" s="25"/>
      <c r="E261" s="23"/>
      <c r="F261" s="24"/>
      <c r="G261" s="23"/>
      <c r="H261" s="54"/>
    </row>
    <row r="262" spans="1:8" x14ac:dyDescent="0.2">
      <c r="B262" s="26"/>
      <c r="C262" s="21" t="s">
        <v>13</v>
      </c>
      <c r="D262" s="22">
        <v>144</v>
      </c>
      <c r="E262" s="23" t="s">
        <v>14</v>
      </c>
      <c r="F262" s="84"/>
      <c r="G262" s="23" t="s">
        <v>12</v>
      </c>
      <c r="H262" s="54">
        <f>(D262*F262)</f>
        <v>0</v>
      </c>
    </row>
    <row r="263" spans="1:8" ht="89.25" x14ac:dyDescent="0.2">
      <c r="A263" s="3" t="s">
        <v>16</v>
      </c>
      <c r="B263" s="26" t="s">
        <v>138</v>
      </c>
      <c r="C263" s="21"/>
      <c r="D263" s="22"/>
      <c r="E263" s="23"/>
      <c r="F263" s="24"/>
      <c r="G263" s="23"/>
      <c r="H263" s="54"/>
    </row>
    <row r="264" spans="1:8" x14ac:dyDescent="0.2">
      <c r="B264" s="26"/>
      <c r="C264" s="21" t="s">
        <v>21</v>
      </c>
      <c r="D264" s="30">
        <v>451.1</v>
      </c>
      <c r="E264" s="23" t="s">
        <v>14</v>
      </c>
      <c r="F264" s="84"/>
      <c r="G264" s="23" t="s">
        <v>12</v>
      </c>
      <c r="H264" s="54">
        <f>(D264*F264)</f>
        <v>0</v>
      </c>
    </row>
    <row r="265" spans="1:8" ht="76.5" x14ac:dyDescent="0.2">
      <c r="A265" s="3" t="s">
        <v>72</v>
      </c>
      <c r="B265" s="26" t="s">
        <v>172</v>
      </c>
      <c r="C265" s="21"/>
      <c r="D265" s="30"/>
      <c r="E265" s="23"/>
      <c r="F265" s="24"/>
      <c r="G265" s="23"/>
      <c r="H265" s="54"/>
    </row>
    <row r="266" spans="1:8" x14ac:dyDescent="0.2">
      <c r="B266" s="26"/>
      <c r="C266" s="21" t="s">
        <v>13</v>
      </c>
      <c r="D266" s="22">
        <v>144</v>
      </c>
      <c r="E266" s="23" t="s">
        <v>14</v>
      </c>
      <c r="F266" s="84"/>
      <c r="G266" s="23" t="s">
        <v>12</v>
      </c>
      <c r="H266" s="54">
        <f>(D266*F266)</f>
        <v>0</v>
      </c>
    </row>
    <row r="267" spans="1:8" ht="38.25" x14ac:dyDescent="0.2">
      <c r="A267" s="3" t="s">
        <v>73</v>
      </c>
      <c r="B267" s="60" t="s">
        <v>125</v>
      </c>
      <c r="C267" s="21"/>
      <c r="D267" s="25"/>
      <c r="E267" s="23"/>
      <c r="F267" s="24"/>
      <c r="G267" s="23"/>
      <c r="H267" s="54"/>
    </row>
    <row r="268" spans="1:8" x14ac:dyDescent="0.2">
      <c r="B268" s="61"/>
      <c r="C268" s="21" t="s">
        <v>13</v>
      </c>
      <c r="D268" s="22">
        <v>8</v>
      </c>
      <c r="E268" s="23" t="s">
        <v>14</v>
      </c>
      <c r="F268" s="84"/>
      <c r="G268" s="23" t="s">
        <v>12</v>
      </c>
      <c r="H268" s="54">
        <f>(D268*F268)</f>
        <v>0</v>
      </c>
    </row>
    <row r="269" spans="1:8" x14ac:dyDescent="0.2">
      <c r="B269" s="62"/>
      <c r="C269" s="36"/>
      <c r="D269" s="37"/>
      <c r="E269" s="58"/>
      <c r="F269" s="59"/>
      <c r="G269" s="58"/>
      <c r="H269" s="38"/>
    </row>
    <row r="270" spans="1:8" x14ac:dyDescent="0.2">
      <c r="B270" s="7"/>
      <c r="C270" s="21"/>
      <c r="D270" s="25"/>
      <c r="E270" s="23"/>
      <c r="F270" s="24"/>
      <c r="G270" s="23"/>
      <c r="H270" s="54"/>
    </row>
    <row r="271" spans="1:8" x14ac:dyDescent="0.2">
      <c r="B271" s="7" t="s">
        <v>6</v>
      </c>
      <c r="H271" s="1">
        <f>SUM(H252:H268)</f>
        <v>0</v>
      </c>
    </row>
    <row r="272" spans="1:8" x14ac:dyDescent="0.2">
      <c r="B272" s="7"/>
    </row>
    <row r="273" spans="1:8" x14ac:dyDescent="0.2">
      <c r="G273" s="23"/>
      <c r="H273" s="54"/>
    </row>
    <row r="274" spans="1:8" x14ac:dyDescent="0.2">
      <c r="B274" s="11" t="s">
        <v>84</v>
      </c>
      <c r="G274" s="23"/>
      <c r="H274" s="54"/>
    </row>
    <row r="275" spans="1:8" x14ac:dyDescent="0.2">
      <c r="G275" s="23"/>
      <c r="H275" s="54"/>
    </row>
    <row r="276" spans="1:8" ht="63.75" x14ac:dyDescent="0.2">
      <c r="A276" s="3" t="s">
        <v>25</v>
      </c>
      <c r="B276" s="11" t="s">
        <v>144</v>
      </c>
      <c r="G276" s="23"/>
      <c r="H276" s="54"/>
    </row>
    <row r="277" spans="1:8" x14ac:dyDescent="0.2">
      <c r="C277" s="21" t="s">
        <v>15</v>
      </c>
      <c r="D277" s="25">
        <v>41</v>
      </c>
      <c r="E277" s="23" t="s">
        <v>14</v>
      </c>
      <c r="F277" s="84"/>
      <c r="G277" s="23" t="s">
        <v>12</v>
      </c>
      <c r="H277" s="54">
        <f>(D277*F277)</f>
        <v>0</v>
      </c>
    </row>
    <row r="278" spans="1:8" x14ac:dyDescent="0.2">
      <c r="B278" s="35"/>
      <c r="C278" s="36"/>
      <c r="D278" s="37"/>
      <c r="E278" s="36"/>
      <c r="F278" s="38"/>
      <c r="G278" s="58"/>
      <c r="H278" s="38"/>
    </row>
    <row r="279" spans="1:8" x14ac:dyDescent="0.2">
      <c r="G279" s="23"/>
      <c r="H279" s="54"/>
    </row>
    <row r="280" spans="1:8" x14ac:dyDescent="0.2">
      <c r="B280" s="11" t="s">
        <v>10</v>
      </c>
      <c r="G280" s="23" t="s">
        <v>12</v>
      </c>
      <c r="H280" s="54">
        <f>(H277)</f>
        <v>0</v>
      </c>
    </row>
    <row r="281" spans="1:8" ht="15" customHeight="1" x14ac:dyDescent="0.2">
      <c r="G281" s="23"/>
      <c r="H281" s="54"/>
    </row>
    <row r="282" spans="1:8" x14ac:dyDescent="0.2">
      <c r="B282" s="11" t="s">
        <v>92</v>
      </c>
      <c r="G282" s="23"/>
      <c r="H282" s="54"/>
    </row>
    <row r="283" spans="1:8" x14ac:dyDescent="0.2">
      <c r="G283" s="23"/>
      <c r="H283" s="54"/>
    </row>
    <row r="284" spans="1:8" ht="178.5" customHeight="1" x14ac:dyDescent="0.2">
      <c r="A284" s="3" t="s">
        <v>25</v>
      </c>
      <c r="B284" s="11" t="s">
        <v>67</v>
      </c>
      <c r="G284" s="23"/>
      <c r="H284" s="54"/>
    </row>
    <row r="285" spans="1:8" x14ac:dyDescent="0.2">
      <c r="C285" s="21" t="s">
        <v>13</v>
      </c>
      <c r="D285" s="25">
        <v>30</v>
      </c>
      <c r="E285" s="23" t="s">
        <v>14</v>
      </c>
      <c r="F285" s="84"/>
      <c r="G285" s="23" t="s">
        <v>12</v>
      </c>
      <c r="H285" s="54">
        <f>(D285*F285)</f>
        <v>0</v>
      </c>
    </row>
    <row r="286" spans="1:8" ht="38.25" x14ac:dyDescent="0.2">
      <c r="A286" s="3" t="s">
        <v>26</v>
      </c>
      <c r="B286" s="11" t="s">
        <v>83</v>
      </c>
      <c r="C286" s="21"/>
      <c r="D286" s="25"/>
      <c r="E286" s="23"/>
      <c r="F286" s="24"/>
      <c r="G286" s="23"/>
      <c r="H286" s="54"/>
    </row>
    <row r="287" spans="1:8" x14ac:dyDescent="0.2">
      <c r="C287" s="21" t="s">
        <v>15</v>
      </c>
      <c r="D287" s="25">
        <v>33.5</v>
      </c>
      <c r="E287" s="23" t="s">
        <v>14</v>
      </c>
      <c r="F287" s="84"/>
      <c r="G287" s="23" t="s">
        <v>12</v>
      </c>
      <c r="H287" s="54">
        <f>(D287*F287)</f>
        <v>0</v>
      </c>
    </row>
    <row r="288" spans="1:8" ht="178.5" customHeight="1" x14ac:dyDescent="0.2">
      <c r="A288" s="3" t="s">
        <v>20</v>
      </c>
      <c r="B288" s="60" t="s">
        <v>91</v>
      </c>
      <c r="C288" s="21"/>
      <c r="D288" s="25"/>
      <c r="E288" s="21"/>
      <c r="F288" s="63"/>
      <c r="G288" s="21"/>
      <c r="H288" s="54"/>
    </row>
    <row r="289" spans="1:8" x14ac:dyDescent="0.2">
      <c r="C289" s="21" t="s">
        <v>21</v>
      </c>
      <c r="D289" s="25">
        <v>465.7</v>
      </c>
      <c r="E289" s="23" t="s">
        <v>14</v>
      </c>
      <c r="F289" s="84"/>
      <c r="G289" s="23" t="s">
        <v>12</v>
      </c>
      <c r="H289" s="54">
        <f>(D289*F289)</f>
        <v>0</v>
      </c>
    </row>
    <row r="290" spans="1:8" ht="38.25" x14ac:dyDescent="0.2">
      <c r="A290" s="3" t="s">
        <v>22</v>
      </c>
      <c r="B290" s="26" t="s">
        <v>68</v>
      </c>
      <c r="C290" s="21"/>
      <c r="D290" s="25"/>
      <c r="E290" s="23"/>
      <c r="F290" s="31"/>
      <c r="G290" s="23"/>
      <c r="H290" s="54"/>
    </row>
    <row r="291" spans="1:8" x14ac:dyDescent="0.2">
      <c r="C291" s="21" t="s">
        <v>21</v>
      </c>
      <c r="D291" s="25">
        <v>32</v>
      </c>
      <c r="E291" s="23" t="s">
        <v>14</v>
      </c>
      <c r="F291" s="84"/>
      <c r="G291" s="23" t="s">
        <v>12</v>
      </c>
      <c r="H291" s="54">
        <f>(D291*F291)</f>
        <v>0</v>
      </c>
    </row>
    <row r="292" spans="1:8" ht="51" x14ac:dyDescent="0.2">
      <c r="A292" s="3" t="s">
        <v>23</v>
      </c>
      <c r="B292" s="11" t="s">
        <v>181</v>
      </c>
      <c r="C292" s="21"/>
      <c r="D292" s="25"/>
      <c r="E292" s="23"/>
      <c r="F292" s="24"/>
      <c r="G292" s="23"/>
      <c r="H292" s="54"/>
    </row>
    <row r="293" spans="1:8" x14ac:dyDescent="0.2">
      <c r="C293" s="21" t="s">
        <v>13</v>
      </c>
      <c r="D293" s="25">
        <v>1</v>
      </c>
      <c r="E293" s="23" t="s">
        <v>14</v>
      </c>
      <c r="F293" s="84"/>
      <c r="G293" s="23" t="s">
        <v>12</v>
      </c>
      <c r="H293" s="54">
        <f>(D293*F293)</f>
        <v>0</v>
      </c>
    </row>
    <row r="294" spans="1:8" ht="38.25" x14ac:dyDescent="0.2">
      <c r="A294" s="3" t="s">
        <v>23</v>
      </c>
      <c r="B294" s="11" t="s">
        <v>80</v>
      </c>
      <c r="C294" s="21"/>
      <c r="D294" s="25"/>
      <c r="E294" s="23"/>
      <c r="F294" s="24"/>
      <c r="G294" s="23"/>
      <c r="H294" s="54"/>
    </row>
    <row r="295" spans="1:8" x14ac:dyDescent="0.2">
      <c r="C295" s="21" t="s">
        <v>17</v>
      </c>
      <c r="D295" s="25">
        <v>12</v>
      </c>
      <c r="E295" s="23"/>
      <c r="F295" s="84"/>
      <c r="G295" s="23"/>
      <c r="H295" s="54">
        <f>D295*F295</f>
        <v>0</v>
      </c>
    </row>
    <row r="296" spans="1:8" x14ac:dyDescent="0.2">
      <c r="B296" s="57"/>
      <c r="C296" s="36"/>
      <c r="D296" s="37"/>
      <c r="E296" s="58"/>
      <c r="F296" s="64"/>
      <c r="G296" s="58"/>
      <c r="H296" s="38"/>
    </row>
    <row r="297" spans="1:8" x14ac:dyDescent="0.2">
      <c r="G297" s="23"/>
      <c r="H297" s="54"/>
    </row>
    <row r="298" spans="1:8" x14ac:dyDescent="0.2">
      <c r="B298" s="11" t="s">
        <v>93</v>
      </c>
      <c r="G298" s="23" t="s">
        <v>12</v>
      </c>
      <c r="H298" s="54">
        <f>(H285+H287+H289+H291+H293+H295)</f>
        <v>0</v>
      </c>
    </row>
    <row r="299" spans="1:8" x14ac:dyDescent="0.2">
      <c r="G299" s="23"/>
      <c r="H299" s="54"/>
    </row>
    <row r="300" spans="1:8" x14ac:dyDescent="0.2">
      <c r="G300" s="23"/>
      <c r="H300" s="54"/>
    </row>
    <row r="301" spans="1:8" x14ac:dyDescent="0.2">
      <c r="B301" s="60"/>
      <c r="C301" s="21"/>
      <c r="D301" s="25"/>
      <c r="E301" s="21"/>
      <c r="F301" s="54"/>
      <c r="G301" s="23"/>
      <c r="H301" s="54"/>
    </row>
    <row r="302" spans="1:8" ht="15" x14ac:dyDescent="0.2">
      <c r="A302" s="19" t="s">
        <v>121</v>
      </c>
      <c r="B302" s="20" t="s">
        <v>122</v>
      </c>
      <c r="G302" s="49"/>
    </row>
    <row r="304" spans="1:8" ht="15.75" x14ac:dyDescent="0.2">
      <c r="B304" s="65" t="s">
        <v>28</v>
      </c>
    </row>
    <row r="305" spans="2:11" ht="15.75" x14ac:dyDescent="0.2">
      <c r="B305" s="65"/>
    </row>
    <row r="307" spans="2:11" ht="14.25" x14ac:dyDescent="0.2">
      <c r="B307" s="66" t="s">
        <v>11</v>
      </c>
    </row>
    <row r="308" spans="2:11" ht="14.25" x14ac:dyDescent="0.2">
      <c r="B308" s="67"/>
      <c r="C308" s="68"/>
      <c r="D308" s="69"/>
      <c r="E308" s="68"/>
      <c r="F308" s="70"/>
      <c r="G308" s="68"/>
      <c r="H308" s="70"/>
    </row>
    <row r="309" spans="2:11" ht="14.25" x14ac:dyDescent="0.2">
      <c r="B309" s="141" t="s">
        <v>61</v>
      </c>
      <c r="C309" s="141"/>
      <c r="D309" s="141"/>
      <c r="E309" s="141"/>
      <c r="F309" s="71" t="s">
        <v>12</v>
      </c>
      <c r="G309" s="29"/>
      <c r="H309" s="24">
        <f>H148</f>
        <v>0</v>
      </c>
    </row>
    <row r="310" spans="2:11" ht="14.25" x14ac:dyDescent="0.2">
      <c r="B310" s="72" t="s">
        <v>57</v>
      </c>
      <c r="C310" s="73"/>
      <c r="D310" s="74"/>
      <c r="E310" s="73"/>
      <c r="F310" s="71" t="s">
        <v>12</v>
      </c>
      <c r="G310" s="29"/>
      <c r="H310" s="24">
        <f>H176</f>
        <v>0</v>
      </c>
    </row>
    <row r="311" spans="2:11" ht="14.25" x14ac:dyDescent="0.2">
      <c r="B311" s="67" t="s">
        <v>1</v>
      </c>
      <c r="C311" s="68"/>
      <c r="D311" s="69"/>
      <c r="E311" s="68"/>
      <c r="F311" s="70" t="s">
        <v>12</v>
      </c>
      <c r="G311" s="75"/>
      <c r="H311" s="38">
        <f>H242</f>
        <v>0</v>
      </c>
    </row>
    <row r="312" spans="2:11" ht="14.25" x14ac:dyDescent="0.2">
      <c r="B312" s="66" t="s">
        <v>29</v>
      </c>
      <c r="C312" s="73"/>
      <c r="D312" s="74"/>
      <c r="E312" s="73"/>
      <c r="F312" s="76" t="s">
        <v>12</v>
      </c>
      <c r="G312" s="54"/>
      <c r="H312" s="54">
        <f>(H309+H310+H311)</f>
        <v>0</v>
      </c>
    </row>
    <row r="313" spans="2:11" ht="14.25" x14ac:dyDescent="0.2">
      <c r="B313" s="66"/>
      <c r="C313" s="77"/>
      <c r="D313" s="78"/>
      <c r="E313" s="77"/>
      <c r="G313" s="79"/>
      <c r="H313" s="81"/>
    </row>
    <row r="314" spans="2:11" ht="14.25" x14ac:dyDescent="0.2">
      <c r="B314" s="66" t="s">
        <v>65</v>
      </c>
      <c r="C314" s="77"/>
      <c r="D314" s="78"/>
      <c r="E314" s="77"/>
      <c r="F314" s="76"/>
      <c r="G314" s="79"/>
      <c r="H314" s="81"/>
    </row>
    <row r="315" spans="2:11" ht="14.25" x14ac:dyDescent="0.2">
      <c r="B315" s="67"/>
      <c r="C315" s="68"/>
      <c r="D315" s="69"/>
      <c r="E315" s="68"/>
      <c r="F315" s="70"/>
      <c r="G315" s="75"/>
      <c r="H315" s="59"/>
      <c r="K315" s="80"/>
    </row>
    <row r="316" spans="2:11" ht="14.25" x14ac:dyDescent="0.2">
      <c r="B316" s="66" t="s">
        <v>2</v>
      </c>
      <c r="C316" s="73"/>
      <c r="D316" s="74"/>
      <c r="E316" s="73"/>
      <c r="F316" s="71" t="s">
        <v>12</v>
      </c>
      <c r="G316" s="29"/>
      <c r="H316" s="24">
        <f>H271</f>
        <v>0</v>
      </c>
    </row>
    <row r="317" spans="2:11" ht="14.25" x14ac:dyDescent="0.2">
      <c r="B317" s="66" t="s">
        <v>81</v>
      </c>
      <c r="C317" s="73"/>
      <c r="D317" s="74"/>
      <c r="E317" s="73"/>
      <c r="F317" s="148" t="s">
        <v>206</v>
      </c>
      <c r="G317" s="148"/>
      <c r="H317" s="148"/>
    </row>
    <row r="318" spans="2:11" ht="14.25" x14ac:dyDescent="0.2">
      <c r="B318" s="66" t="s">
        <v>94</v>
      </c>
      <c r="C318" s="73"/>
      <c r="D318" s="74"/>
      <c r="E318" s="73"/>
      <c r="F318" s="71" t="s">
        <v>12</v>
      </c>
      <c r="G318" s="29"/>
      <c r="H318" s="24">
        <f>H280</f>
        <v>0</v>
      </c>
    </row>
    <row r="319" spans="2:11" ht="14.25" customHeight="1" x14ac:dyDescent="0.2">
      <c r="B319" s="67" t="s">
        <v>92</v>
      </c>
      <c r="C319" s="68"/>
      <c r="D319" s="69"/>
      <c r="E319" s="68"/>
      <c r="F319" s="70" t="s">
        <v>12</v>
      </c>
      <c r="G319" s="75"/>
      <c r="H319" s="59">
        <f>(H298)</f>
        <v>0</v>
      </c>
    </row>
    <row r="320" spans="2:11" ht="14.25" x14ac:dyDescent="0.2">
      <c r="B320" s="66" t="s">
        <v>30</v>
      </c>
      <c r="C320" s="73"/>
      <c r="D320" s="74"/>
      <c r="E320" s="73"/>
      <c r="F320" s="71" t="s">
        <v>12</v>
      </c>
      <c r="G320" s="29"/>
      <c r="H320" s="24">
        <f>(H316+H318+H319)</f>
        <v>0</v>
      </c>
    </row>
    <row r="321" spans="1:8" ht="14.25" x14ac:dyDescent="0.2">
      <c r="B321" s="67"/>
      <c r="C321" s="68"/>
      <c r="D321" s="69"/>
      <c r="E321" s="68"/>
      <c r="F321" s="70"/>
      <c r="G321" s="75"/>
      <c r="H321" s="59"/>
    </row>
    <row r="322" spans="1:8" ht="14.25" x14ac:dyDescent="0.2">
      <c r="B322" s="66"/>
      <c r="C322" s="73"/>
      <c r="D322" s="74"/>
      <c r="E322" s="73"/>
      <c r="F322" s="76"/>
      <c r="G322" s="79"/>
      <c r="H322" s="81"/>
    </row>
    <row r="323" spans="1:8" ht="14.25" x14ac:dyDescent="0.2">
      <c r="B323" s="66" t="s">
        <v>186</v>
      </c>
      <c r="C323" s="77"/>
      <c r="D323" s="78"/>
      <c r="E323" s="77"/>
      <c r="F323" s="76" t="s">
        <v>12</v>
      </c>
      <c r="G323" s="6"/>
      <c r="H323" s="81">
        <f>(H312+H320)</f>
        <v>0</v>
      </c>
    </row>
    <row r="324" spans="1:8" ht="14.25" x14ac:dyDescent="0.2">
      <c r="B324" s="66"/>
      <c r="C324" s="77"/>
      <c r="D324" s="78"/>
      <c r="E324" s="77"/>
      <c r="F324" s="76"/>
      <c r="G324" s="6"/>
    </row>
    <row r="325" spans="1:8" ht="14.25" x14ac:dyDescent="0.2">
      <c r="B325" s="66" t="s">
        <v>3</v>
      </c>
      <c r="C325" s="77"/>
      <c r="D325" s="78"/>
      <c r="E325" s="77"/>
      <c r="F325" s="76" t="s">
        <v>12</v>
      </c>
      <c r="G325" s="79"/>
      <c r="H325" s="1">
        <f>(H323*0.25)</f>
        <v>0</v>
      </c>
    </row>
    <row r="326" spans="1:8" ht="14.25" x14ac:dyDescent="0.2">
      <c r="B326" s="67"/>
      <c r="C326" s="68"/>
      <c r="D326" s="69"/>
      <c r="E326" s="68"/>
      <c r="F326" s="70"/>
      <c r="G326" s="68"/>
      <c r="H326" s="70"/>
    </row>
    <row r="327" spans="1:8" ht="14.25" x14ac:dyDescent="0.2">
      <c r="B327" s="66"/>
      <c r="C327" s="77"/>
      <c r="D327" s="78"/>
      <c r="E327" s="77"/>
      <c r="F327" s="76"/>
      <c r="G327" s="77"/>
      <c r="H327" s="76"/>
    </row>
    <row r="328" spans="1:8" ht="14.25" x14ac:dyDescent="0.2">
      <c r="B328" s="66" t="s">
        <v>4</v>
      </c>
      <c r="C328" s="77"/>
      <c r="D328" s="78"/>
      <c r="E328" s="77"/>
      <c r="F328" s="76" t="s">
        <v>12</v>
      </c>
      <c r="G328" s="77"/>
      <c r="H328" s="1">
        <f>(H323+H325)</f>
        <v>0</v>
      </c>
    </row>
    <row r="329" spans="1:8" ht="14.25" x14ac:dyDescent="0.2">
      <c r="B329" s="66"/>
      <c r="C329" s="77"/>
      <c r="D329" s="78"/>
      <c r="E329" s="77"/>
      <c r="F329" s="76"/>
      <c r="G329" s="77"/>
    </row>
    <row r="330" spans="1:8" ht="14.25" x14ac:dyDescent="0.2">
      <c r="B330" s="66"/>
      <c r="C330" s="77"/>
      <c r="D330" s="78"/>
      <c r="E330" s="82"/>
      <c r="F330" s="82"/>
      <c r="G330" s="82"/>
      <c r="H330" s="85"/>
    </row>
    <row r="331" spans="1:8" ht="15" x14ac:dyDescent="0.2">
      <c r="A331" s="19" t="s">
        <v>127</v>
      </c>
      <c r="B331" s="20" t="s">
        <v>128</v>
      </c>
      <c r="C331" s="77"/>
      <c r="D331" s="78"/>
      <c r="E331" s="82"/>
      <c r="F331" s="82"/>
      <c r="G331" s="82"/>
      <c r="H331" s="85"/>
    </row>
    <row r="332" spans="1:8" ht="14.25" x14ac:dyDescent="0.2">
      <c r="B332" s="66"/>
      <c r="C332" s="77"/>
      <c r="D332" s="78"/>
      <c r="E332" s="82"/>
      <c r="F332" s="82"/>
      <c r="G332" s="82"/>
      <c r="H332" s="85"/>
    </row>
    <row r="333" spans="1:8" x14ac:dyDescent="0.2">
      <c r="A333" s="83" t="s">
        <v>25</v>
      </c>
      <c r="B333" s="4" t="s">
        <v>129</v>
      </c>
      <c r="G333" s="23"/>
    </row>
    <row r="334" spans="1:8" x14ac:dyDescent="0.2">
      <c r="G334" s="23"/>
    </row>
    <row r="335" spans="1:8" ht="51" x14ac:dyDescent="0.2">
      <c r="B335" s="11" t="s">
        <v>130</v>
      </c>
      <c r="G335" s="23"/>
    </row>
    <row r="336" spans="1:8" x14ac:dyDescent="0.2">
      <c r="G336" s="23"/>
    </row>
    <row r="337" spans="1:8" ht="114.75" customHeight="1" x14ac:dyDescent="0.2">
      <c r="A337" s="3" t="s">
        <v>25</v>
      </c>
      <c r="B337" s="11" t="s">
        <v>173</v>
      </c>
      <c r="G337" s="23"/>
    </row>
    <row r="338" spans="1:8" x14ac:dyDescent="0.2">
      <c r="C338" s="21" t="s">
        <v>17</v>
      </c>
      <c r="D338" s="25">
        <v>50</v>
      </c>
      <c r="E338" s="23" t="s">
        <v>14</v>
      </c>
      <c r="F338" s="84"/>
      <c r="G338" s="23" t="s">
        <v>12</v>
      </c>
      <c r="H338" s="54">
        <f>(D338*F338)</f>
        <v>0</v>
      </c>
    </row>
    <row r="339" spans="1:8" ht="51" x14ac:dyDescent="0.2">
      <c r="A339" s="3" t="s">
        <v>26</v>
      </c>
      <c r="B339" s="11" t="s">
        <v>139</v>
      </c>
      <c r="C339" s="21"/>
      <c r="D339" s="25"/>
      <c r="E339" s="23"/>
      <c r="F339" s="24"/>
      <c r="G339" s="23"/>
      <c r="H339" s="54"/>
    </row>
    <row r="340" spans="1:8" x14ac:dyDescent="0.2">
      <c r="C340" s="21" t="s">
        <v>140</v>
      </c>
      <c r="D340" s="22">
        <v>1</v>
      </c>
      <c r="E340" s="23"/>
      <c r="F340" s="84"/>
      <c r="G340" s="23" t="s">
        <v>12</v>
      </c>
      <c r="H340" s="54">
        <f>(D340*F340)</f>
        <v>0</v>
      </c>
    </row>
    <row r="341" spans="1:8" ht="51" x14ac:dyDescent="0.2">
      <c r="A341" s="3" t="s">
        <v>20</v>
      </c>
      <c r="B341" s="11" t="s">
        <v>141</v>
      </c>
      <c r="C341" s="21"/>
      <c r="D341" s="22"/>
      <c r="E341" s="23"/>
      <c r="F341" s="24"/>
      <c r="G341" s="23"/>
      <c r="H341" s="54"/>
    </row>
    <row r="342" spans="1:8" x14ac:dyDescent="0.2">
      <c r="C342" s="21" t="s">
        <v>140</v>
      </c>
      <c r="D342" s="22">
        <v>1</v>
      </c>
      <c r="E342" s="23"/>
      <c r="F342" s="84"/>
      <c r="G342" s="23" t="s">
        <v>12</v>
      </c>
      <c r="H342" s="54">
        <f>(D342*F342)</f>
        <v>0</v>
      </c>
    </row>
    <row r="343" spans="1:8" ht="140.25" x14ac:dyDescent="0.2">
      <c r="A343" s="3" t="s">
        <v>22</v>
      </c>
      <c r="B343" s="11" t="s">
        <v>174</v>
      </c>
      <c r="G343" s="23"/>
    </row>
    <row r="344" spans="1:8" x14ac:dyDescent="0.2">
      <c r="C344" s="21" t="s">
        <v>15</v>
      </c>
      <c r="D344" s="30">
        <v>501.7</v>
      </c>
      <c r="E344" s="23" t="s">
        <v>14</v>
      </c>
      <c r="F344" s="84"/>
      <c r="G344" s="23" t="s">
        <v>12</v>
      </c>
      <c r="H344" s="54">
        <f>(D344*F344)</f>
        <v>0</v>
      </c>
    </row>
    <row r="345" spans="1:8" ht="51" x14ac:dyDescent="0.2">
      <c r="A345" s="3" t="s">
        <v>23</v>
      </c>
      <c r="B345" s="11" t="s">
        <v>175</v>
      </c>
      <c r="G345" s="23"/>
    </row>
    <row r="346" spans="1:8" x14ac:dyDescent="0.2">
      <c r="C346" s="21" t="s">
        <v>15</v>
      </c>
      <c r="D346" s="30">
        <v>501.7</v>
      </c>
      <c r="E346" s="23" t="s">
        <v>14</v>
      </c>
      <c r="F346" s="84"/>
      <c r="G346" s="23" t="s">
        <v>12</v>
      </c>
      <c r="H346" s="54">
        <f>(D346*F346)</f>
        <v>0</v>
      </c>
    </row>
    <row r="347" spans="1:8" ht="38.25" x14ac:dyDescent="0.2">
      <c r="A347" s="3" t="s">
        <v>24</v>
      </c>
      <c r="B347" s="11" t="s">
        <v>131</v>
      </c>
      <c r="G347" s="23"/>
    </row>
    <row r="348" spans="1:8" x14ac:dyDescent="0.2">
      <c r="C348" s="21" t="s">
        <v>15</v>
      </c>
      <c r="D348" s="5">
        <v>133.5</v>
      </c>
      <c r="E348" s="23" t="s">
        <v>14</v>
      </c>
      <c r="F348" s="84"/>
      <c r="G348" s="23" t="s">
        <v>12</v>
      </c>
      <c r="H348" s="54">
        <f>(D348*F348)</f>
        <v>0</v>
      </c>
    </row>
    <row r="349" spans="1:8" ht="38.25" x14ac:dyDescent="0.2">
      <c r="A349" s="3" t="s">
        <v>16</v>
      </c>
      <c r="B349" s="11" t="s">
        <v>143</v>
      </c>
      <c r="C349" s="21"/>
      <c r="E349" s="23"/>
      <c r="F349" s="24"/>
      <c r="G349" s="23"/>
      <c r="H349" s="54"/>
    </row>
    <row r="350" spans="1:8" x14ac:dyDescent="0.2">
      <c r="C350" s="21" t="s">
        <v>13</v>
      </c>
      <c r="D350" s="22">
        <v>40</v>
      </c>
      <c r="E350" s="23"/>
      <c r="F350" s="84"/>
      <c r="G350" s="23" t="s">
        <v>12</v>
      </c>
      <c r="H350" s="54">
        <f>(D350*F350)</f>
        <v>0</v>
      </c>
    </row>
    <row r="351" spans="1:8" ht="51" x14ac:dyDescent="0.2">
      <c r="A351" s="3" t="s">
        <v>72</v>
      </c>
      <c r="B351" s="11" t="s">
        <v>176</v>
      </c>
      <c r="C351" s="21"/>
      <c r="E351" s="23"/>
      <c r="F351" s="24"/>
      <c r="G351" s="23"/>
      <c r="H351" s="54"/>
    </row>
    <row r="352" spans="1:8" x14ac:dyDescent="0.2">
      <c r="C352" s="21" t="s">
        <v>13</v>
      </c>
      <c r="D352" s="22">
        <v>5</v>
      </c>
      <c r="E352" s="23"/>
      <c r="F352" s="84"/>
      <c r="G352" s="23" t="s">
        <v>12</v>
      </c>
      <c r="H352" s="54">
        <f>(D352*F352)</f>
        <v>0</v>
      </c>
    </row>
    <row r="353" spans="1:8" ht="89.25" x14ac:dyDescent="0.2">
      <c r="A353" s="3" t="s">
        <v>73</v>
      </c>
      <c r="B353" s="26" t="s">
        <v>177</v>
      </c>
      <c r="C353" s="21"/>
      <c r="D353" s="25"/>
      <c r="E353" s="23"/>
      <c r="F353" s="24"/>
      <c r="G353" s="23"/>
      <c r="H353" s="54"/>
    </row>
    <row r="354" spans="1:8" x14ac:dyDescent="0.2">
      <c r="B354" s="26"/>
      <c r="C354" s="21" t="s">
        <v>18</v>
      </c>
      <c r="D354" s="25">
        <v>20</v>
      </c>
      <c r="E354" s="23" t="s">
        <v>14</v>
      </c>
      <c r="F354" s="84"/>
      <c r="G354" s="23" t="s">
        <v>12</v>
      </c>
      <c r="H354" s="54">
        <f>(D354*F354)</f>
        <v>0</v>
      </c>
    </row>
    <row r="355" spans="1:8" ht="38.25" x14ac:dyDescent="0.2">
      <c r="A355" s="3" t="s">
        <v>99</v>
      </c>
      <c r="B355" s="11" t="s">
        <v>132</v>
      </c>
      <c r="G355" s="23"/>
    </row>
    <row r="356" spans="1:8" x14ac:dyDescent="0.2">
      <c r="C356" s="21" t="s">
        <v>17</v>
      </c>
      <c r="D356" s="25">
        <v>20</v>
      </c>
      <c r="E356" s="23" t="s">
        <v>14</v>
      </c>
      <c r="F356" s="84"/>
      <c r="G356" s="23" t="s">
        <v>12</v>
      </c>
      <c r="H356" s="54">
        <f>(D356*F356)</f>
        <v>0</v>
      </c>
    </row>
    <row r="357" spans="1:8" ht="102" customHeight="1" x14ac:dyDescent="0.2">
      <c r="A357" s="3" t="s">
        <v>100</v>
      </c>
      <c r="B357" s="11" t="s">
        <v>178</v>
      </c>
      <c r="G357" s="23"/>
    </row>
    <row r="358" spans="1:8" x14ac:dyDescent="0.2">
      <c r="C358" s="21" t="s">
        <v>21</v>
      </c>
      <c r="D358" s="5">
        <v>133.5</v>
      </c>
      <c r="E358" s="23" t="s">
        <v>14</v>
      </c>
      <c r="F358" s="84"/>
      <c r="G358" s="23" t="s">
        <v>12</v>
      </c>
      <c r="H358" s="54">
        <f>(D358*F358)</f>
        <v>0</v>
      </c>
    </row>
    <row r="359" spans="1:8" ht="63.75" x14ac:dyDescent="0.2">
      <c r="A359" s="3" t="s">
        <v>114</v>
      </c>
      <c r="B359" s="11" t="s">
        <v>203</v>
      </c>
      <c r="C359" s="21"/>
      <c r="E359" s="23"/>
      <c r="F359" s="24"/>
      <c r="G359" s="23"/>
      <c r="H359" s="54"/>
    </row>
    <row r="360" spans="1:8" ht="15" customHeight="1" x14ac:dyDescent="0.2">
      <c r="B360" s="108" t="s">
        <v>193</v>
      </c>
      <c r="C360" s="21"/>
      <c r="D360" s="25"/>
      <c r="E360" s="23"/>
      <c r="F360" s="24"/>
      <c r="G360" s="23"/>
      <c r="H360" s="54"/>
    </row>
    <row r="361" spans="1:8" ht="15" customHeight="1" x14ac:dyDescent="0.2">
      <c r="B361" s="109"/>
      <c r="C361" s="21"/>
      <c r="D361" s="25"/>
      <c r="E361" s="23"/>
      <c r="F361" s="24"/>
      <c r="G361" s="23"/>
      <c r="H361" s="54"/>
    </row>
    <row r="362" spans="1:8" ht="15" customHeight="1" x14ac:dyDescent="0.2">
      <c r="B362" s="109"/>
      <c r="C362" s="21"/>
      <c r="D362" s="25"/>
      <c r="E362" s="23"/>
      <c r="F362" s="24"/>
      <c r="G362" s="23"/>
      <c r="H362" s="54"/>
    </row>
    <row r="363" spans="1:8" x14ac:dyDescent="0.2">
      <c r="C363" s="21" t="s">
        <v>21</v>
      </c>
      <c r="D363" s="5">
        <v>133.5</v>
      </c>
      <c r="E363" s="23" t="s">
        <v>14</v>
      </c>
      <c r="F363" s="84"/>
      <c r="G363" s="23" t="s">
        <v>12</v>
      </c>
      <c r="H363" s="54">
        <f>(D363*F363)</f>
        <v>0</v>
      </c>
    </row>
    <row r="364" spans="1:8" ht="89.25" x14ac:dyDescent="0.2">
      <c r="A364" s="3" t="s">
        <v>115</v>
      </c>
      <c r="B364" s="11" t="s">
        <v>204</v>
      </c>
      <c r="G364" s="23"/>
    </row>
    <row r="365" spans="1:8" x14ac:dyDescent="0.2">
      <c r="C365" s="21" t="s">
        <v>13</v>
      </c>
      <c r="D365" s="22">
        <v>8</v>
      </c>
      <c r="E365" s="23" t="s">
        <v>14</v>
      </c>
      <c r="F365" s="84"/>
      <c r="G365" s="23" t="s">
        <v>12</v>
      </c>
      <c r="H365" s="54">
        <f>(D365*F365)</f>
        <v>0</v>
      </c>
    </row>
    <row r="366" spans="1:8" ht="114.75" x14ac:dyDescent="0.2">
      <c r="A366" s="3" t="s">
        <v>133</v>
      </c>
      <c r="B366" s="11" t="s">
        <v>179</v>
      </c>
      <c r="C366" s="21"/>
      <c r="D366" s="22"/>
      <c r="E366" s="23"/>
      <c r="F366" s="24"/>
      <c r="G366" s="23"/>
      <c r="H366" s="54"/>
    </row>
    <row r="367" spans="1:8" x14ac:dyDescent="0.2">
      <c r="C367" s="21" t="s">
        <v>13</v>
      </c>
      <c r="D367" s="22">
        <v>20</v>
      </c>
      <c r="E367" s="23" t="s">
        <v>14</v>
      </c>
      <c r="F367" s="84"/>
      <c r="G367" s="23" t="s">
        <v>12</v>
      </c>
      <c r="H367" s="54">
        <f>(D367*F367)</f>
        <v>0</v>
      </c>
    </row>
    <row r="368" spans="1:8" ht="51" x14ac:dyDescent="0.2">
      <c r="A368" s="3" t="s">
        <v>115</v>
      </c>
      <c r="B368" s="26" t="s">
        <v>182</v>
      </c>
      <c r="C368" s="21"/>
      <c r="D368" s="25"/>
      <c r="E368" s="23"/>
      <c r="F368" s="24"/>
      <c r="G368" s="23"/>
      <c r="H368" s="54"/>
    </row>
    <row r="369" spans="1:8" x14ac:dyDescent="0.2">
      <c r="B369" s="26"/>
      <c r="C369" s="21" t="s">
        <v>15</v>
      </c>
      <c r="D369" s="5">
        <v>535.1</v>
      </c>
      <c r="E369" s="23" t="s">
        <v>14</v>
      </c>
      <c r="F369" s="84"/>
      <c r="G369" s="23" t="s">
        <v>12</v>
      </c>
      <c r="H369" s="54">
        <f>(D369*F369)</f>
        <v>0</v>
      </c>
    </row>
    <row r="370" spans="1:8" ht="51" x14ac:dyDescent="0.2">
      <c r="A370" s="3" t="s">
        <v>133</v>
      </c>
      <c r="B370" s="26" t="s">
        <v>205</v>
      </c>
      <c r="C370" s="21"/>
      <c r="D370" s="25"/>
      <c r="E370" s="23"/>
      <c r="F370" s="24"/>
      <c r="G370" s="23"/>
      <c r="H370" s="54"/>
    </row>
    <row r="371" spans="1:8" x14ac:dyDescent="0.2">
      <c r="B371" s="26"/>
      <c r="C371" s="21" t="s">
        <v>21</v>
      </c>
      <c r="D371" s="5">
        <v>133.5</v>
      </c>
      <c r="E371" s="23" t="s">
        <v>14</v>
      </c>
      <c r="F371" s="84"/>
      <c r="G371" s="23" t="s">
        <v>12</v>
      </c>
      <c r="H371" s="54">
        <f>(D371*F371)</f>
        <v>0</v>
      </c>
    </row>
    <row r="372" spans="1:8" ht="76.5" x14ac:dyDescent="0.2">
      <c r="A372" s="3" t="s">
        <v>134</v>
      </c>
      <c r="B372" s="11" t="s">
        <v>183</v>
      </c>
      <c r="G372" s="23"/>
    </row>
    <row r="373" spans="1:8" x14ac:dyDescent="0.2">
      <c r="C373" s="21" t="s">
        <v>15</v>
      </c>
      <c r="D373" s="5">
        <v>535.1</v>
      </c>
      <c r="E373" s="23" t="s">
        <v>14</v>
      </c>
      <c r="F373" s="84"/>
      <c r="G373" s="23" t="s">
        <v>12</v>
      </c>
      <c r="H373" s="54">
        <f>(D373*F373)</f>
        <v>0</v>
      </c>
    </row>
    <row r="374" spans="1:8" ht="191.25" customHeight="1" x14ac:dyDescent="0.2">
      <c r="A374" s="3" t="s">
        <v>161</v>
      </c>
      <c r="B374" s="11" t="s">
        <v>184</v>
      </c>
      <c r="G374" s="23"/>
    </row>
    <row r="376" spans="1:8" ht="38.25" x14ac:dyDescent="0.2">
      <c r="B376" s="11" t="s">
        <v>150</v>
      </c>
      <c r="C376" s="21"/>
      <c r="E376" s="23"/>
      <c r="F376" s="24"/>
      <c r="G376" s="23"/>
      <c r="H376" s="54"/>
    </row>
    <row r="377" spans="1:8" x14ac:dyDescent="0.2">
      <c r="C377" s="21" t="s">
        <v>15</v>
      </c>
      <c r="D377" s="5">
        <v>501.7</v>
      </c>
      <c r="E377" s="23" t="s">
        <v>14</v>
      </c>
      <c r="F377" s="84"/>
      <c r="G377" s="23" t="s">
        <v>12</v>
      </c>
      <c r="H377" s="54">
        <f>(D377*F377)</f>
        <v>0</v>
      </c>
    </row>
    <row r="378" spans="1:8" ht="25.5" x14ac:dyDescent="0.2">
      <c r="B378" s="11" t="s">
        <v>185</v>
      </c>
      <c r="C378" s="21"/>
      <c r="E378" s="23"/>
      <c r="F378" s="24"/>
      <c r="G378" s="23"/>
      <c r="H378" s="54"/>
    </row>
    <row r="379" spans="1:8" x14ac:dyDescent="0.2">
      <c r="C379" s="21" t="s">
        <v>15</v>
      </c>
      <c r="D379" s="5">
        <v>40</v>
      </c>
      <c r="E379" s="23" t="s">
        <v>14</v>
      </c>
      <c r="F379" s="84"/>
      <c r="G379" s="23" t="s">
        <v>12</v>
      </c>
      <c r="H379" s="54">
        <f>(D379*F379)</f>
        <v>0</v>
      </c>
    </row>
    <row r="380" spans="1:8" ht="89.25" x14ac:dyDescent="0.2">
      <c r="A380" s="3" t="s">
        <v>162</v>
      </c>
      <c r="B380" s="11" t="s">
        <v>145</v>
      </c>
      <c r="G380" s="23"/>
    </row>
    <row r="381" spans="1:8" x14ac:dyDescent="0.2">
      <c r="C381" s="21" t="s">
        <v>15</v>
      </c>
      <c r="D381" s="5">
        <v>81.3</v>
      </c>
      <c r="E381" s="23" t="s">
        <v>14</v>
      </c>
      <c r="F381" s="84"/>
      <c r="G381" s="23" t="s">
        <v>12</v>
      </c>
      <c r="H381" s="54">
        <f>(D381*F381)</f>
        <v>0</v>
      </c>
    </row>
    <row r="382" spans="1:8" x14ac:dyDescent="0.2">
      <c r="B382" s="35"/>
      <c r="C382" s="36"/>
      <c r="D382" s="37"/>
      <c r="E382" s="36"/>
      <c r="F382" s="38"/>
      <c r="G382" s="58"/>
      <c r="H382" s="38"/>
    </row>
    <row r="383" spans="1:8" x14ac:dyDescent="0.2">
      <c r="G383" s="23"/>
    </row>
    <row r="384" spans="1:8" x14ac:dyDescent="0.2">
      <c r="B384" s="11" t="s">
        <v>135</v>
      </c>
      <c r="G384" s="23" t="s">
        <v>12</v>
      </c>
      <c r="H384" s="1">
        <f>SUM(H338:H381)</f>
        <v>0</v>
      </c>
    </row>
    <row r="385" spans="1:8" x14ac:dyDescent="0.2">
      <c r="G385" s="23"/>
    </row>
    <row r="386" spans="1:8" x14ac:dyDescent="0.2">
      <c r="C386" s="21"/>
      <c r="E386" s="23"/>
      <c r="F386" s="24"/>
      <c r="G386" s="23"/>
      <c r="H386" s="54"/>
    </row>
    <row r="387" spans="1:8" ht="15" x14ac:dyDescent="0.2">
      <c r="B387" s="20" t="s">
        <v>148</v>
      </c>
      <c r="G387" s="23"/>
    </row>
    <row r="388" spans="1:8" ht="15.75" x14ac:dyDescent="0.2">
      <c r="B388" s="65"/>
      <c r="G388" s="23"/>
    </row>
    <row r="389" spans="1:8" ht="15" x14ac:dyDescent="0.2">
      <c r="B389" s="20" t="s">
        <v>28</v>
      </c>
      <c r="G389" s="23"/>
    </row>
    <row r="390" spans="1:8" x14ac:dyDescent="0.2">
      <c r="G390" s="23"/>
    </row>
    <row r="391" spans="1:8" x14ac:dyDescent="0.2">
      <c r="B391" s="4" t="s">
        <v>136</v>
      </c>
      <c r="C391" s="88"/>
      <c r="D391" s="89"/>
      <c r="E391" s="88"/>
      <c r="F391" s="94" t="s">
        <v>12</v>
      </c>
      <c r="G391" s="88"/>
      <c r="H391" s="91">
        <f>(H384)</f>
        <v>0</v>
      </c>
    </row>
    <row r="392" spans="1:8" x14ac:dyDescent="0.2">
      <c r="B392" s="4"/>
      <c r="C392" s="88"/>
      <c r="D392" s="89"/>
      <c r="E392" s="88"/>
      <c r="F392" s="91"/>
      <c r="G392" s="92"/>
      <c r="H392" s="91"/>
    </row>
    <row r="393" spans="1:8" x14ac:dyDescent="0.2">
      <c r="B393" s="61"/>
      <c r="C393" s="93"/>
      <c r="D393" s="114"/>
      <c r="E393" s="93"/>
      <c r="F393" s="94"/>
      <c r="G393" s="93"/>
      <c r="H393" s="94"/>
    </row>
    <row r="394" spans="1:8" x14ac:dyDescent="0.2">
      <c r="B394" s="115" t="s">
        <v>189</v>
      </c>
      <c r="C394" s="93"/>
      <c r="D394" s="114"/>
      <c r="E394" s="93"/>
      <c r="F394" s="94" t="s">
        <v>12</v>
      </c>
      <c r="G394" s="95"/>
      <c r="H394" s="94">
        <f>SUM(H391:H392)</f>
        <v>0</v>
      </c>
    </row>
    <row r="395" spans="1:8" x14ac:dyDescent="0.2">
      <c r="B395" s="115"/>
      <c r="C395" s="93"/>
      <c r="D395" s="114"/>
      <c r="E395" s="93"/>
      <c r="F395" s="94"/>
      <c r="G395" s="95"/>
      <c r="H395" s="94"/>
    </row>
    <row r="396" spans="1:8" x14ac:dyDescent="0.2">
      <c r="B396" s="116" t="s">
        <v>3</v>
      </c>
      <c r="C396" s="88"/>
      <c r="D396" s="89"/>
      <c r="E396" s="88"/>
      <c r="F396" s="91" t="s">
        <v>12</v>
      </c>
      <c r="G396" s="88"/>
      <c r="H396" s="91">
        <f>(H394*0.25)</f>
        <v>0</v>
      </c>
    </row>
    <row r="397" spans="1:8" x14ac:dyDescent="0.2">
      <c r="B397" s="117"/>
      <c r="C397" s="118"/>
      <c r="D397" s="119"/>
      <c r="E397" s="118"/>
      <c r="F397" s="120"/>
      <c r="G397" s="118"/>
      <c r="H397" s="120"/>
    </row>
    <row r="398" spans="1:8" x14ac:dyDescent="0.2">
      <c r="B398" s="116"/>
      <c r="C398" s="88"/>
      <c r="D398" s="89"/>
      <c r="E398" s="88"/>
      <c r="F398" s="91"/>
      <c r="G398" s="88"/>
      <c r="H398" s="91"/>
    </row>
    <row r="399" spans="1:8" x14ac:dyDescent="0.2">
      <c r="B399" s="116" t="s">
        <v>190</v>
      </c>
      <c r="C399" s="88"/>
      <c r="D399" s="89"/>
      <c r="E399" s="88"/>
      <c r="F399" s="91" t="s">
        <v>12</v>
      </c>
      <c r="G399" s="88"/>
      <c r="H399" s="91">
        <f>(H394+H396)</f>
        <v>0</v>
      </c>
    </row>
    <row r="400" spans="1:8" ht="15" thickBot="1" x14ac:dyDescent="0.25">
      <c r="A400" s="121"/>
      <c r="B400" s="122"/>
      <c r="C400" s="123"/>
      <c r="D400" s="124"/>
      <c r="E400" s="123"/>
      <c r="F400" s="125"/>
      <c r="G400" s="123"/>
      <c r="H400" s="126"/>
    </row>
    <row r="401" spans="2:8" ht="13.5" thickTop="1" x14ac:dyDescent="0.2">
      <c r="G401" s="23"/>
    </row>
    <row r="402" spans="2:8" ht="21" customHeight="1" x14ac:dyDescent="0.2">
      <c r="B402" s="107" t="s">
        <v>146</v>
      </c>
      <c r="G402" s="23"/>
    </row>
    <row r="403" spans="2:8" x14ac:dyDescent="0.2">
      <c r="G403" s="23"/>
    </row>
    <row r="404" spans="2:8" ht="15" x14ac:dyDescent="0.25">
      <c r="B404" s="20" t="s">
        <v>147</v>
      </c>
      <c r="C404" s="96"/>
      <c r="D404" s="97"/>
      <c r="E404" s="96"/>
      <c r="F404" s="98"/>
      <c r="G404" s="90" t="s">
        <v>12</v>
      </c>
      <c r="H404" s="90">
        <f>(H323)</f>
        <v>0</v>
      </c>
    </row>
    <row r="405" spans="2:8" ht="15" x14ac:dyDescent="0.25">
      <c r="B405" s="20"/>
      <c r="C405" s="96"/>
      <c r="D405" s="97"/>
      <c r="E405" s="96"/>
      <c r="F405" s="98"/>
      <c r="G405" s="90"/>
      <c r="H405" s="98"/>
    </row>
    <row r="406" spans="2:8" ht="15" x14ac:dyDescent="0.25">
      <c r="B406" s="20" t="s">
        <v>148</v>
      </c>
      <c r="C406" s="96"/>
      <c r="D406" s="97"/>
      <c r="E406" s="96"/>
      <c r="F406" s="98"/>
      <c r="G406" s="98" t="s">
        <v>12</v>
      </c>
      <c r="H406" s="98">
        <f>(H394)</f>
        <v>0</v>
      </c>
    </row>
    <row r="407" spans="2:8" ht="15" x14ac:dyDescent="0.25">
      <c r="B407" s="99"/>
      <c r="C407" s="100"/>
      <c r="D407" s="101"/>
      <c r="E407" s="100"/>
      <c r="F407" s="102"/>
      <c r="G407" s="103"/>
      <c r="H407" s="102"/>
    </row>
    <row r="408" spans="2:8" ht="15" x14ac:dyDescent="0.25">
      <c r="B408" s="20"/>
      <c r="C408" s="96"/>
      <c r="D408" s="97"/>
      <c r="E408" s="96"/>
      <c r="F408" s="98"/>
      <c r="G408" s="104"/>
      <c r="H408" s="98"/>
    </row>
    <row r="409" spans="2:8" ht="15" x14ac:dyDescent="0.25">
      <c r="B409" s="105" t="s">
        <v>189</v>
      </c>
      <c r="C409" s="96"/>
      <c r="D409" s="97"/>
      <c r="E409" s="96"/>
      <c r="F409" s="98"/>
      <c r="G409" s="98" t="s">
        <v>12</v>
      </c>
      <c r="H409" s="98">
        <f>SUM(H404:H406)</f>
        <v>0</v>
      </c>
    </row>
    <row r="410" spans="2:8" ht="15" x14ac:dyDescent="0.25">
      <c r="B410" s="105"/>
      <c r="C410" s="96"/>
      <c r="D410" s="97"/>
      <c r="E410" s="96"/>
      <c r="F410" s="98"/>
      <c r="G410" s="104"/>
      <c r="H410" s="98"/>
    </row>
    <row r="411" spans="2:8" ht="15" x14ac:dyDescent="0.25">
      <c r="B411" s="105" t="s">
        <v>149</v>
      </c>
      <c r="C411" s="96"/>
      <c r="D411" s="97"/>
      <c r="E411" s="96"/>
      <c r="F411" s="98"/>
      <c r="G411" s="104"/>
      <c r="H411" s="98">
        <f>(H409*0.25)</f>
        <v>0</v>
      </c>
    </row>
    <row r="412" spans="2:8" ht="15" x14ac:dyDescent="0.25">
      <c r="B412" s="106"/>
      <c r="C412" s="100"/>
      <c r="D412" s="101"/>
      <c r="E412" s="100"/>
      <c r="F412" s="102"/>
      <c r="G412" s="103"/>
      <c r="H412" s="102"/>
    </row>
    <row r="413" spans="2:8" ht="15" x14ac:dyDescent="0.25">
      <c r="B413" s="105"/>
      <c r="C413" s="96"/>
      <c r="D413" s="97"/>
      <c r="E413" s="96"/>
      <c r="F413" s="98"/>
      <c r="G413" s="104"/>
      <c r="H413" s="98"/>
    </row>
    <row r="414" spans="2:8" ht="15.75" x14ac:dyDescent="0.25">
      <c r="B414" s="110" t="s">
        <v>190</v>
      </c>
      <c r="C414" s="111"/>
      <c r="D414" s="112"/>
      <c r="E414" s="111"/>
      <c r="F414" s="113" t="s">
        <v>12</v>
      </c>
      <c r="G414" s="147">
        <f>(H409+H411)</f>
        <v>0</v>
      </c>
      <c r="H414" s="147"/>
    </row>
    <row r="415" spans="2:8" ht="33.75" customHeight="1" x14ac:dyDescent="0.2">
      <c r="G415" s="23"/>
    </row>
    <row r="416" spans="2:8" x14ac:dyDescent="0.2">
      <c r="B416" s="143" t="s">
        <v>191</v>
      </c>
      <c r="C416" s="145" t="s">
        <v>192</v>
      </c>
      <c r="D416" s="145"/>
      <c r="E416" s="145"/>
      <c r="F416" s="145"/>
      <c r="G416" s="145"/>
      <c r="H416" s="145"/>
    </row>
    <row r="417" spans="2:8" x14ac:dyDescent="0.2">
      <c r="B417" s="143"/>
      <c r="C417" s="145"/>
      <c r="D417" s="145"/>
      <c r="E417" s="145"/>
      <c r="F417" s="145"/>
      <c r="G417" s="145"/>
      <c r="H417" s="145"/>
    </row>
    <row r="418" spans="2:8" x14ac:dyDescent="0.2">
      <c r="B418" s="143"/>
      <c r="C418" s="145"/>
      <c r="D418" s="145"/>
      <c r="E418" s="145"/>
      <c r="F418" s="145"/>
      <c r="G418" s="145"/>
      <c r="H418" s="145"/>
    </row>
    <row r="419" spans="2:8" ht="14.25" customHeight="1" x14ac:dyDescent="0.2">
      <c r="B419" s="143"/>
      <c r="C419" s="145"/>
      <c r="D419" s="145"/>
      <c r="E419" s="145"/>
      <c r="F419" s="145"/>
      <c r="G419" s="145"/>
      <c r="H419" s="145"/>
    </row>
    <row r="420" spans="2:8" ht="14.25" customHeight="1" x14ac:dyDescent="0.2">
      <c r="B420" s="144"/>
      <c r="C420" s="146"/>
      <c r="D420" s="146"/>
      <c r="E420" s="146"/>
      <c r="F420" s="146"/>
      <c r="G420" s="146"/>
      <c r="H420" s="146"/>
    </row>
    <row r="421" spans="2:8" ht="14.25" x14ac:dyDescent="0.2">
      <c r="D421" s="139"/>
      <c r="E421" s="139"/>
      <c r="F421" s="139"/>
      <c r="G421" s="23"/>
    </row>
    <row r="422" spans="2:8" x14ac:dyDescent="0.2">
      <c r="C422" s="21"/>
      <c r="E422" s="23"/>
      <c r="F422" s="24"/>
      <c r="G422" s="23"/>
      <c r="H422" s="54"/>
    </row>
    <row r="423" spans="2:8" x14ac:dyDescent="0.2">
      <c r="C423" s="21"/>
      <c r="E423" s="23"/>
      <c r="F423" s="24"/>
      <c r="G423" s="23"/>
      <c r="H423" s="54"/>
    </row>
    <row r="424" spans="2:8" x14ac:dyDescent="0.2">
      <c r="C424" s="21"/>
      <c r="E424" s="23"/>
      <c r="F424" s="24"/>
      <c r="G424" s="23"/>
      <c r="H424" s="54"/>
    </row>
    <row r="425" spans="2:8" x14ac:dyDescent="0.2">
      <c r="C425" s="21"/>
      <c r="E425" s="23"/>
      <c r="F425" s="24"/>
      <c r="G425" s="23"/>
      <c r="H425" s="54"/>
    </row>
    <row r="426" spans="2:8" x14ac:dyDescent="0.2">
      <c r="C426" s="21"/>
      <c r="E426" s="23"/>
      <c r="F426" s="24"/>
      <c r="G426" s="23"/>
      <c r="H426" s="54"/>
    </row>
    <row r="427" spans="2:8" x14ac:dyDescent="0.2">
      <c r="C427" s="21"/>
      <c r="E427" s="23"/>
      <c r="F427" s="24"/>
      <c r="G427" s="23"/>
      <c r="H427" s="54"/>
    </row>
    <row r="428" spans="2:8" x14ac:dyDescent="0.2">
      <c r="C428" s="21"/>
      <c r="E428" s="23"/>
      <c r="F428" s="24"/>
      <c r="G428" s="23"/>
      <c r="H428" s="54"/>
    </row>
    <row r="429" spans="2:8" x14ac:dyDescent="0.2">
      <c r="C429" s="21"/>
      <c r="E429" s="23"/>
      <c r="F429" s="24"/>
      <c r="G429" s="23"/>
      <c r="H429" s="54"/>
    </row>
    <row r="430" spans="2:8" x14ac:dyDescent="0.2">
      <c r="C430" s="21"/>
      <c r="E430" s="23"/>
      <c r="F430" s="24"/>
      <c r="G430" s="23"/>
      <c r="H430" s="54"/>
    </row>
    <row r="431" spans="2:8" x14ac:dyDescent="0.2">
      <c r="G431" s="23"/>
    </row>
    <row r="432" spans="2:8" x14ac:dyDescent="0.2">
      <c r="G432" s="23"/>
    </row>
    <row r="433" spans="2:8" x14ac:dyDescent="0.2">
      <c r="G433" s="23"/>
    </row>
    <row r="434" spans="2:8" x14ac:dyDescent="0.2">
      <c r="G434" s="23"/>
    </row>
    <row r="435" spans="2:8" x14ac:dyDescent="0.2">
      <c r="G435" s="23"/>
    </row>
    <row r="436" spans="2:8" x14ac:dyDescent="0.2">
      <c r="C436" s="21"/>
      <c r="D436" s="25"/>
      <c r="E436" s="23"/>
      <c r="F436" s="24"/>
      <c r="G436" s="23"/>
      <c r="H436" s="54"/>
    </row>
    <row r="437" spans="2:8" x14ac:dyDescent="0.2">
      <c r="G437" s="23"/>
    </row>
    <row r="438" spans="2:8" x14ac:dyDescent="0.2">
      <c r="B438" s="26"/>
      <c r="C438" s="21"/>
      <c r="D438" s="25"/>
      <c r="E438" s="23"/>
      <c r="F438" s="24"/>
      <c r="G438" s="23"/>
      <c r="H438" s="24"/>
    </row>
    <row r="439" spans="2:8" x14ac:dyDescent="0.2">
      <c r="B439" s="26"/>
      <c r="C439" s="21"/>
      <c r="D439" s="25"/>
      <c r="E439" s="23"/>
      <c r="F439" s="24"/>
      <c r="G439" s="23"/>
      <c r="H439" s="54"/>
    </row>
    <row r="450" spans="7:7" x14ac:dyDescent="0.2">
      <c r="G450" s="23"/>
    </row>
    <row r="451" spans="7:7" x14ac:dyDescent="0.2">
      <c r="G451" s="23"/>
    </row>
    <row r="452" spans="7:7" x14ac:dyDescent="0.2">
      <c r="G452" s="23"/>
    </row>
    <row r="462" spans="7:7" ht="13.5" customHeight="1" x14ac:dyDescent="0.2"/>
    <row r="484" spans="2:8" x14ac:dyDescent="0.2">
      <c r="B484" s="60"/>
      <c r="C484" s="21"/>
      <c r="D484" s="25"/>
      <c r="E484" s="21"/>
      <c r="F484" s="54"/>
      <c r="G484" s="23"/>
      <c r="H484" s="54"/>
    </row>
    <row r="485" spans="2:8" x14ac:dyDescent="0.2">
      <c r="B485" s="60"/>
      <c r="C485" s="21"/>
      <c r="D485" s="25"/>
      <c r="E485" s="21"/>
      <c r="F485" s="54"/>
      <c r="G485" s="23"/>
      <c r="H485" s="54"/>
    </row>
    <row r="486" spans="2:8" x14ac:dyDescent="0.2">
      <c r="B486" s="60"/>
      <c r="C486" s="21"/>
      <c r="D486" s="25"/>
      <c r="E486" s="21"/>
      <c r="F486" s="54"/>
      <c r="G486" s="23"/>
      <c r="H486" s="54"/>
    </row>
    <row r="487" spans="2:8" x14ac:dyDescent="0.2">
      <c r="B487" s="60"/>
      <c r="C487" s="21"/>
      <c r="D487" s="25"/>
      <c r="E487" s="21"/>
      <c r="F487" s="54"/>
      <c r="G487" s="23"/>
      <c r="H487" s="54"/>
    </row>
    <row r="488" spans="2:8" x14ac:dyDescent="0.2">
      <c r="B488" s="60"/>
      <c r="C488" s="21"/>
      <c r="D488" s="25"/>
      <c r="E488" s="21"/>
      <c r="F488" s="54"/>
      <c r="G488" s="23"/>
      <c r="H488" s="54"/>
    </row>
    <row r="489" spans="2:8" x14ac:dyDescent="0.2">
      <c r="G489" s="23"/>
    </row>
    <row r="490" spans="2:8" x14ac:dyDescent="0.2">
      <c r="G490" s="23"/>
    </row>
    <row r="491" spans="2:8" x14ac:dyDescent="0.2">
      <c r="G491" s="23"/>
    </row>
    <row r="492" spans="2:8" x14ac:dyDescent="0.2">
      <c r="G492" s="23"/>
    </row>
    <row r="493" spans="2:8" x14ac:dyDescent="0.2">
      <c r="G493" s="23"/>
    </row>
    <row r="494" spans="2:8" x14ac:dyDescent="0.2">
      <c r="G494" s="23"/>
    </row>
    <row r="495" spans="2:8" x14ac:dyDescent="0.2">
      <c r="G495" s="23"/>
    </row>
    <row r="496" spans="2:8" x14ac:dyDescent="0.2">
      <c r="G496" s="23"/>
    </row>
    <row r="497" spans="7:7" x14ac:dyDescent="0.2">
      <c r="G497" s="23"/>
    </row>
    <row r="498" spans="7:7" x14ac:dyDescent="0.2">
      <c r="G498" s="23"/>
    </row>
    <row r="499" spans="7:7" x14ac:dyDescent="0.2">
      <c r="G499" s="23"/>
    </row>
    <row r="500" spans="7:7" x14ac:dyDescent="0.2">
      <c r="G500" s="23"/>
    </row>
    <row r="501" spans="7:7" x14ac:dyDescent="0.2">
      <c r="G501" s="23"/>
    </row>
    <row r="502" spans="7:7" x14ac:dyDescent="0.2">
      <c r="G502" s="23"/>
    </row>
    <row r="503" spans="7:7" x14ac:dyDescent="0.2">
      <c r="G503" s="23"/>
    </row>
    <row r="504" spans="7:7" x14ac:dyDescent="0.2">
      <c r="G504" s="23"/>
    </row>
    <row r="505" spans="7:7" x14ac:dyDescent="0.2">
      <c r="G505" s="23"/>
    </row>
    <row r="506" spans="7:7" x14ac:dyDescent="0.2">
      <c r="G506" s="23"/>
    </row>
    <row r="507" spans="7:7" x14ac:dyDescent="0.2">
      <c r="G507" s="23"/>
    </row>
    <row r="508" spans="7:7" x14ac:dyDescent="0.2">
      <c r="G508" s="23"/>
    </row>
  </sheetData>
  <mergeCells count="30">
    <mergeCell ref="D421:F421"/>
    <mergeCell ref="B44:G44"/>
    <mergeCell ref="B309:E309"/>
    <mergeCell ref="B52:H52"/>
    <mergeCell ref="B46:H46"/>
    <mergeCell ref="B48:H48"/>
    <mergeCell ref="B50:H50"/>
    <mergeCell ref="B54:H54"/>
    <mergeCell ref="B416:B420"/>
    <mergeCell ref="C416:H420"/>
    <mergeCell ref="G414:H414"/>
    <mergeCell ref="F317:H317"/>
    <mergeCell ref="F157:H157"/>
    <mergeCell ref="F159:H159"/>
    <mergeCell ref="F69:G85"/>
    <mergeCell ref="F105:G123"/>
    <mergeCell ref="A1:H1"/>
    <mergeCell ref="B35:H35"/>
    <mergeCell ref="B39:H39"/>
    <mergeCell ref="B23:H23"/>
    <mergeCell ref="B43:H43"/>
    <mergeCell ref="B19:H19"/>
    <mergeCell ref="B27:H27"/>
    <mergeCell ref="B2:H2"/>
    <mergeCell ref="B7:H7"/>
    <mergeCell ref="B8:G8"/>
    <mergeCell ref="B11:H11"/>
    <mergeCell ref="B16:H16"/>
    <mergeCell ref="B31:H31"/>
    <mergeCell ref="B15:H15"/>
  </mergeCells>
  <phoneticPr fontId="4" type="noConversion"/>
  <pageMargins left="0.74803149606299213" right="0.11811023622047245" top="0.59055118110236227" bottom="0.51181102362204722" header="0.31496062992125984" footer="0.31496062992125984"/>
  <pageSetup paperSize="9" orientation="portrait" useFirstPageNumber="1" r:id="rId1"/>
  <headerFooter alignWithMargins="0">
    <oddHeader>&amp;C&amp;9&amp;K00-029TROŠKOVNIK RADOVA&amp;R&amp;9 &amp;K00-029El.br: 2578 - 1 
Str. &amp;P</oddHeader>
    <oddFooter>&amp;L&amp;8&amp;K00-007Građevina&amp;C&amp;8&amp;K00-007REKONSTRUKCIJA PROČELJA I KROVA STAMBENO POSLOVNE ZGRADE B.CETINA 4 - RIJEKA</oddFooter>
  </headerFooter>
  <rowBreaks count="12" manualBreakCount="12">
    <brk id="24" max="7" man="1"/>
    <brk id="57" max="7" man="1"/>
    <brk id="85" max="7" man="1"/>
    <brk id="101" max="7" man="1"/>
    <brk id="127" max="7" man="1"/>
    <brk id="243" max="7" man="1"/>
    <brk id="281" max="7" man="1"/>
    <brk id="301" max="7" man="1"/>
    <brk id="340" max="7" man="1"/>
    <brk id="358" max="7" man="1"/>
    <brk id="375" max="7" man="1"/>
    <brk id="42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TROŠKOVNIK-B.Cetina 4-GRUPA 1</vt:lpstr>
      <vt:lpstr>'TROŠKOVNIK-B.Cetina 4-GRUPA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dc:creator>
  <cp:lastModifiedBy>Arnel Čajić</cp:lastModifiedBy>
  <cp:lastPrinted>2019-02-20T11:20:57Z</cp:lastPrinted>
  <dcterms:created xsi:type="dcterms:W3CDTF">2010-01-22T16:56:34Z</dcterms:created>
  <dcterms:modified xsi:type="dcterms:W3CDTF">2019-02-20T11:21:03Z</dcterms:modified>
</cp:coreProperties>
</file>